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40" firstSheet="1" activeTab="1"/>
  </bookViews>
  <sheets>
    <sheet name="基本構想基準" sheetId="1" r:id="rId1"/>
    <sheet name="個人" sheetId="2" r:id="rId2"/>
    <sheet name="記入例（個人）" sheetId="3" r:id="rId3"/>
  </sheets>
  <definedNames/>
  <calcPr fullCalcOnLoad="1"/>
</workbook>
</file>

<file path=xl/sharedStrings.xml><?xml version="1.0" encoding="utf-8"?>
<sst xmlns="http://schemas.openxmlformats.org/spreadsheetml/2006/main" count="250" uniqueCount="101">
  <si>
    <t>経営規模</t>
  </si>
  <si>
    <t>生産量</t>
  </si>
  <si>
    <t>その他（                ）</t>
  </si>
  <si>
    <t>単収</t>
  </si>
  <si>
    <t>単価</t>
  </si>
  <si>
    <t>（品目）</t>
  </si>
  <si>
    <t xml:space="preserve"> </t>
  </si>
  <si>
    <t>（単位：千円）</t>
  </si>
  <si>
    <t>円/kg</t>
  </si>
  <si>
    <t>円/頭</t>
  </si>
  <si>
    <t>販売金額</t>
  </si>
  <si>
    <t>家事消費金額</t>
  </si>
  <si>
    <t>雑収入</t>
  </si>
  <si>
    <t>収入計【1～3の計】</t>
  </si>
  <si>
    <t>租税公課</t>
  </si>
  <si>
    <t>種苗費</t>
  </si>
  <si>
    <t>素畜費</t>
  </si>
  <si>
    <t>肥料費</t>
  </si>
  <si>
    <t>飼料費</t>
  </si>
  <si>
    <t>農具費</t>
  </si>
  <si>
    <t>農薬衛生費</t>
  </si>
  <si>
    <t>諸材料費</t>
  </si>
  <si>
    <t>修繕費</t>
  </si>
  <si>
    <t>動力光熱費</t>
  </si>
  <si>
    <t>作業用衣料費</t>
  </si>
  <si>
    <t>農業共済掛金</t>
  </si>
  <si>
    <t>減価償却費</t>
  </si>
  <si>
    <t>荷造運賃手数料</t>
  </si>
  <si>
    <t>雇人費</t>
  </si>
  <si>
    <t>利子割引料</t>
  </si>
  <si>
    <t>地代・賃借料</t>
  </si>
  <si>
    <t>土地改良費</t>
  </si>
  <si>
    <t>雑費</t>
  </si>
  <si>
    <t>育成費用</t>
  </si>
  <si>
    <t>差引金額【7－35】</t>
  </si>
  <si>
    <t>収　入</t>
  </si>
  <si>
    <t>経　費</t>
  </si>
  <si>
    <t>販売金額計</t>
  </si>
  <si>
    <t>現状年</t>
  </si>
  <si>
    <t>目標年</t>
  </si>
  <si>
    <r>
      <t xml:space="preserve">項　　目
</t>
    </r>
    <r>
      <rPr>
        <sz val="10"/>
        <rFont val="ＭＳ Ｐゴシック"/>
        <family val="3"/>
      </rPr>
      <t>（右は，青色申告１頁　損益計算書の番号）</t>
    </r>
  </si>
  <si>
    <t>経費計【（8～30の計）－34】</t>
  </si>
  <si>
    <t>↑</t>
  </si>
  <si>
    <t>安芸高田市農業経営基盤強化促進基本構想の考え方</t>
  </si>
  <si>
    <t>（認定審査関係機関手持ち資料）</t>
  </si>
  <si>
    <t>年間所得目標４００万円以上，年間総労働時間２０００時間以内</t>
  </si>
  <si>
    <t>年間所得の考え方</t>
  </si>
  <si>
    <t>（個人経営の場合）</t>
  </si>
  <si>
    <t>収入計から経費計を差し引いた，差引金額（専従者給与及び青色申告特別控除前）</t>
  </si>
  <si>
    <t>（集落法人の場合）</t>
  </si>
  <si>
    <t>（担い手型法人，企業参入法人の場合）</t>
  </si>
  <si>
    <t>（「青色申告決算書１頁 損益計算書」における３６番の「差引金額」）</t>
  </si>
  <si>
    <t>水稲</t>
  </si>
  <si>
    <t>酪農</t>
  </si>
  <si>
    <t>繁殖牛</t>
  </si>
  <si>
    <t>千円</t>
  </si>
  <si>
    <t>頭</t>
  </si>
  <si>
    <t>kg/頭</t>
  </si>
  <si>
    <t>子牛頭数</t>
  </si>
  <si>
    <t>2a×4回転</t>
  </si>
  <si>
    <t>経産牛頭数</t>
  </si>
  <si>
    <t>kg</t>
  </si>
  <si>
    <t>ａ</t>
  </si>
  <si>
    <t>ﾁﾝｹﾞﾝｻｲ</t>
  </si>
  <si>
    <t>ｔ</t>
  </si>
  <si>
    <t>↑</t>
  </si>
  <si>
    <t>添付様式：個人</t>
  </si>
  <si>
    <r>
      <t>【記入例】</t>
    </r>
    <r>
      <rPr>
        <b/>
        <sz val="14"/>
        <rFont val="HG創英角ﾎﾟｯﾌﾟ体"/>
        <family val="3"/>
      </rPr>
      <t>　</t>
    </r>
  </si>
  <si>
    <t>＋主たる従事者の水・畦畔管理料＋主たる従事者の地代</t>
  </si>
  <si>
    <t>税引後当期利益＋主たる従事者の役員報酬＋主たる従事者の給料</t>
  </si>
  <si>
    <t>その他収入（                ）</t>
  </si>
  <si>
    <t>kg/10a</t>
  </si>
  <si>
    <t>ｔ/10a</t>
  </si>
  <si>
    <t>（ハウス）</t>
  </si>
  <si>
    <t xml:space="preserve"> </t>
  </si>
  <si>
    <t>記入</t>
  </si>
  <si>
    <t>Ｂ÷Ａ×10</t>
  </si>
  <si>
    <t>Ｃ×1000÷Ｂ</t>
  </si>
  <si>
    <t>計算方法</t>
  </si>
  <si>
    <t>中間年</t>
  </si>
  <si>
    <t>各品目のＣの計</t>
  </si>
  <si>
    <t>Ａ</t>
  </si>
  <si>
    <t>Ｂ</t>
  </si>
  <si>
    <t>Ｃ</t>
  </si>
  <si>
    <t>Ｂ×1000÷Ａ</t>
  </si>
  <si>
    <t>Ｃ÷Ｂ</t>
  </si>
  <si>
    <t>Ｂ÷Ａ(2a）×10</t>
  </si>
  <si>
    <t>（単位によって異なる）</t>
  </si>
  <si>
    <t>青年等就農計画認定申請書　添付様式：個人</t>
  </si>
  <si>
    <t>この太枠内の数字が　２,５００千円以上となること</t>
  </si>
  <si>
    <t>青年等就農計画認定申請書</t>
  </si>
  <si>
    <t>就農1年目</t>
  </si>
  <si>
    <t>2年目</t>
  </si>
  <si>
    <t>3年目</t>
  </si>
  <si>
    <t>4年目</t>
  </si>
  <si>
    <t>5年目</t>
  </si>
  <si>
    <t>(単位)</t>
  </si>
  <si>
    <t>(　　　)</t>
  </si>
  <si>
    <t>(　　　)</t>
  </si>
  <si>
    <t>連絡先：</t>
  </si>
  <si>
    <t>氏名：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</si>
</sst>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####"/>
    <numFmt numFmtId="178" formatCode="#,##0.0;[Red]\-#,##0.0"/>
    <numFmt numFmtId="179" formatCode="#,##0_ 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HGS創英角ﾎﾟｯﾌﾟ体"/>
      <family val="3"/>
    </font>
    <font>
      <sz val="14"/>
      <color indexed="10"/>
      <name val="HGS創英角ﾎﾟｯﾌﾟ体"/>
      <family val="3"/>
    </font>
    <font>
      <sz val="14"/>
      <color indexed="12"/>
      <name val="HGS創英角ﾎﾟｯﾌﾟ体"/>
      <family val="3"/>
    </font>
    <font>
      <sz val="11"/>
      <color indexed="10"/>
      <name val="HGS創英角ﾎﾟｯﾌﾟ体"/>
      <family val="3"/>
    </font>
    <font>
      <sz val="10"/>
      <color indexed="10"/>
      <name val="HGS創英角ﾎﾟｯﾌﾟ体"/>
      <family val="3"/>
    </font>
    <font>
      <b/>
      <sz val="14"/>
      <name val="HG創英角ﾎﾟｯﾌﾟ体"/>
      <family val="3"/>
    </font>
    <font>
      <b/>
      <sz val="16"/>
      <name val="HGS創英角ﾎﾟｯﾌﾟ体"/>
      <family val="3"/>
    </font>
    <font>
      <u val="single"/>
      <sz val="12"/>
      <name val="HGPｺﾞｼｯｸE"/>
      <family val="3"/>
    </font>
    <font>
      <sz val="9"/>
      <color indexed="10"/>
      <name val="HGS創英角ﾎﾟｯﾌﾟ体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hair">
        <color indexed="55"/>
      </left>
      <right style="thin"/>
      <top style="thin"/>
      <bottom style="thin"/>
    </border>
    <border>
      <left style="hair">
        <color indexed="55"/>
      </left>
      <right style="thin"/>
      <top style="thin"/>
      <bottom style="dotted"/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/>
      <top style="dotted"/>
      <bottom style="dotted"/>
    </border>
    <border>
      <left>
        <color indexed="63"/>
      </left>
      <right style="hair">
        <color indexed="55"/>
      </right>
      <top>
        <color indexed="63"/>
      </top>
      <bottom style="dotted"/>
    </border>
    <border>
      <left>
        <color indexed="63"/>
      </left>
      <right style="hair">
        <color indexed="55"/>
      </right>
      <top style="dotted"/>
      <bottom style="thin"/>
    </border>
    <border>
      <left style="hair">
        <color indexed="55"/>
      </left>
      <right style="thin"/>
      <top style="dotted"/>
      <bottom style="thin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/>
      <bottom style="dotted"/>
    </border>
    <border>
      <left>
        <color indexed="63"/>
      </left>
      <right style="hair">
        <color indexed="55"/>
      </right>
      <top style="dotted"/>
      <bottom style="dotted"/>
    </border>
    <border>
      <left>
        <color indexed="63"/>
      </left>
      <right style="hair">
        <color indexed="55"/>
      </right>
      <top style="thin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38" fontId="11" fillId="0" borderId="29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1" fillId="0" borderId="31" xfId="49" applyFont="1" applyBorder="1" applyAlignment="1">
      <alignment vertical="center"/>
    </xf>
    <xf numFmtId="38" fontId="11" fillId="0" borderId="32" xfId="49" applyFont="1" applyBorder="1" applyAlignment="1">
      <alignment vertical="center"/>
    </xf>
    <xf numFmtId="38" fontId="12" fillId="0" borderId="30" xfId="49" applyFont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1" fillId="0" borderId="35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0" fillId="0" borderId="34" xfId="49" applyFont="1" applyBorder="1" applyAlignment="1">
      <alignment vertical="center"/>
    </xf>
    <xf numFmtId="38" fontId="13" fillId="0" borderId="33" xfId="49" applyFont="1" applyBorder="1" applyAlignment="1">
      <alignment horizontal="center" vertical="center"/>
    </xf>
    <xf numFmtId="38" fontId="11" fillId="0" borderId="18" xfId="49" applyFont="1" applyBorder="1" applyAlignment="1">
      <alignment vertical="center"/>
    </xf>
    <xf numFmtId="178" fontId="11" fillId="0" borderId="34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8" fontId="11" fillId="0" borderId="36" xfId="49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38" fontId="11" fillId="0" borderId="35" xfId="49" applyNumberFormat="1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1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vertical="center"/>
    </xf>
    <xf numFmtId="38" fontId="11" fillId="34" borderId="34" xfId="49" applyFont="1" applyFill="1" applyBorder="1" applyAlignment="1">
      <alignment vertical="center"/>
    </xf>
    <xf numFmtId="38" fontId="13" fillId="34" borderId="33" xfId="49" applyFont="1" applyFill="1" applyBorder="1" applyAlignment="1">
      <alignment horizontal="center" vertical="center"/>
    </xf>
    <xf numFmtId="178" fontId="11" fillId="34" borderId="34" xfId="49" applyNumberFormat="1" applyFont="1" applyFill="1" applyBorder="1" applyAlignment="1">
      <alignment vertical="center"/>
    </xf>
    <xf numFmtId="38" fontId="11" fillId="34" borderId="33" xfId="49" applyFont="1" applyFill="1" applyBorder="1" applyAlignment="1">
      <alignment vertical="center"/>
    </xf>
    <xf numFmtId="0" fontId="11" fillId="34" borderId="34" xfId="0" applyFont="1" applyFill="1" applyBorder="1" applyAlignment="1">
      <alignment vertical="center"/>
    </xf>
    <xf numFmtId="38" fontId="11" fillId="34" borderId="41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11" fillId="34" borderId="18" xfId="49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10" fillId="34" borderId="33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13" fillId="34" borderId="34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38" fontId="11" fillId="0" borderId="46" xfId="49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38" fontId="11" fillId="0" borderId="49" xfId="49" applyFont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38" fontId="11" fillId="0" borderId="52" xfId="49" applyNumberFormat="1" applyFont="1" applyBorder="1" applyAlignment="1">
      <alignment vertical="center"/>
    </xf>
    <xf numFmtId="38" fontId="11" fillId="0" borderId="52" xfId="49" applyFont="1" applyBorder="1" applyAlignment="1">
      <alignment vertical="center"/>
    </xf>
    <xf numFmtId="38" fontId="11" fillId="0" borderId="47" xfId="49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0" fillId="0" borderId="53" xfId="0" applyBorder="1" applyAlignment="1">
      <alignment vertical="center"/>
    </xf>
    <xf numFmtId="38" fontId="12" fillId="0" borderId="49" xfId="49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1" xfId="0" applyNumberFormat="1" applyFill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3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38" fontId="11" fillId="0" borderId="18" xfId="49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38" fontId="11" fillId="0" borderId="34" xfId="49" applyFont="1" applyFill="1" applyBorder="1" applyAlignment="1">
      <alignment vertical="center"/>
    </xf>
    <xf numFmtId="38" fontId="11" fillId="0" borderId="35" xfId="49" applyNumberFormat="1" applyFont="1" applyFill="1" applyBorder="1" applyAlignment="1">
      <alignment vertical="center"/>
    </xf>
    <xf numFmtId="38" fontId="13" fillId="0" borderId="33" xfId="49" applyFont="1" applyFill="1" applyBorder="1" applyAlignment="1">
      <alignment horizontal="center" vertical="center"/>
    </xf>
    <xf numFmtId="178" fontId="11" fillId="0" borderId="34" xfId="49" applyNumberFormat="1" applyFont="1" applyFill="1" applyBorder="1" applyAlignment="1">
      <alignment vertical="center"/>
    </xf>
    <xf numFmtId="38" fontId="11" fillId="0" borderId="35" xfId="49" applyFont="1" applyFill="1" applyBorder="1" applyAlignment="1">
      <alignment vertical="center"/>
    </xf>
    <xf numFmtId="38" fontId="11" fillId="0" borderId="33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48</xdr:row>
      <xdr:rowOff>180975</xdr:rowOff>
    </xdr:from>
    <xdr:to>
      <xdr:col>11</xdr:col>
      <xdr:colOff>619125</xdr:colOff>
      <xdr:row>54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9486900" y="13230225"/>
          <a:ext cx="552450" cy="1495425"/>
        </a:xfrm>
        <a:prstGeom prst="wedgeRoundRectCallout">
          <a:avLst>
            <a:gd name="adj1" fmla="val -62069"/>
            <a:gd name="adj2" fmla="val 73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枚目「将来の農業経営の構想」の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の「年間農業所得」へ転記</a:t>
          </a:r>
        </a:p>
      </xdr:txBody>
    </xdr:sp>
    <xdr:clientData/>
  </xdr:twoCellAnchor>
  <xdr:twoCellAnchor>
    <xdr:from>
      <xdr:col>11</xdr:col>
      <xdr:colOff>76200</xdr:colOff>
      <xdr:row>11</xdr:row>
      <xdr:rowOff>190500</xdr:rowOff>
    </xdr:from>
    <xdr:to>
      <xdr:col>11</xdr:col>
      <xdr:colOff>647700</xdr:colOff>
      <xdr:row>17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9496425" y="3486150"/>
          <a:ext cx="571500" cy="1609725"/>
        </a:xfrm>
        <a:prstGeom prst="wedgeRoundRectCallout">
          <a:avLst>
            <a:gd name="adj1" fmla="val -62777"/>
            <a:gd name="adj2" fmla="val -102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枚目「農業経営の規模に関する目標」の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「生産量」へ転記</a:t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638175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9525000" y="1085850"/>
          <a:ext cx="533400" cy="1752600"/>
        </a:xfrm>
        <a:prstGeom prst="wedgeRoundRectCallout">
          <a:avLst>
            <a:gd name="adj1" fmla="val -66666"/>
            <a:gd name="adj2" fmla="val -6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枚目「農業経営の規模に関する目標」の「作付面積飼養頭数」へ転記</a:t>
          </a:r>
        </a:p>
      </xdr:txBody>
    </xdr:sp>
    <xdr:clientData/>
  </xdr:twoCellAnchor>
  <xdr:twoCellAnchor>
    <xdr:from>
      <xdr:col>5</xdr:col>
      <xdr:colOff>1438275</xdr:colOff>
      <xdr:row>0</xdr:row>
      <xdr:rowOff>28575</xdr:rowOff>
    </xdr:from>
    <xdr:to>
      <xdr:col>11</xdr:col>
      <xdr:colOff>571500</xdr:colOff>
      <xdr:row>1</xdr:row>
      <xdr:rowOff>428625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38675" y="28575"/>
          <a:ext cx="5353050" cy="1019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黄色背景の項目や数値を，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へ転記してください。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・「品目，経営規模，生産量について現状年と目標年の数値」を，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枚目「農業経営の規模に関する目標」に転記してください。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・「差引金額（最終行）について現状年と目標年の金額」を，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枚目「将来の農業経営の構想」の年間農業所得に転記してください。</a:t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5</xdr:col>
      <xdr:colOff>1495425</xdr:colOff>
      <xdr:row>36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3200400" y="8362950"/>
          <a:ext cx="1495425" cy="1676400"/>
        </a:xfrm>
        <a:prstGeom prst="wedgeRoundRectCallout">
          <a:avLst>
            <a:gd name="adj1" fmla="val -72291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年実績について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農産物の棚卸高がある場合，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の計が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になりませんが，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に青色申告の金額を記入してください。</a:t>
          </a:r>
        </a:p>
      </xdr:txBody>
    </xdr:sp>
    <xdr:clientData/>
  </xdr:twoCellAnchor>
  <xdr:twoCellAnchor>
    <xdr:from>
      <xdr:col>4</xdr:col>
      <xdr:colOff>333375</xdr:colOff>
      <xdr:row>46</xdr:row>
      <xdr:rowOff>85725</xdr:rowOff>
    </xdr:from>
    <xdr:to>
      <xdr:col>5</xdr:col>
      <xdr:colOff>1285875</xdr:colOff>
      <xdr:row>54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095625" y="12601575"/>
          <a:ext cx="1390650" cy="2209800"/>
        </a:xfrm>
        <a:prstGeom prst="wedgeRoundRectCallout">
          <a:avLst>
            <a:gd name="adj1" fmla="val 76712"/>
            <a:gd name="adj2" fmla="val -58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年実績について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農産物以外の棚卸高や自由記入欄の経費がある場合，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になりませんが，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に青色申告の金額を記入してください。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00390625" style="14" customWidth="1"/>
    <col min="2" max="2" width="3.75390625" style="14" customWidth="1"/>
    <col min="3" max="7" width="11.875" style="14" customWidth="1"/>
    <col min="8" max="16384" width="9.00390625" style="14" customWidth="1"/>
  </cols>
  <sheetData>
    <row r="2" ht="18" customHeight="1">
      <c r="A2" s="15" t="s">
        <v>43</v>
      </c>
    </row>
    <row r="3" ht="18" customHeight="1">
      <c r="A3" s="14" t="s">
        <v>44</v>
      </c>
    </row>
    <row r="4" ht="18" customHeight="1"/>
    <row r="5" ht="18" customHeight="1"/>
    <row r="6" ht="18" customHeight="1">
      <c r="A6" s="34" t="s">
        <v>45</v>
      </c>
    </row>
    <row r="7" ht="18" customHeight="1">
      <c r="B7" s="35"/>
    </row>
    <row r="8" ht="18" customHeight="1"/>
    <row r="9" ht="18" customHeight="1">
      <c r="A9" s="14" t="s">
        <v>46</v>
      </c>
    </row>
    <row r="10" ht="18" customHeight="1"/>
    <row r="11" ht="18" customHeight="1">
      <c r="B11" s="36" t="s">
        <v>47</v>
      </c>
    </row>
    <row r="12" ht="18" customHeight="1"/>
    <row r="13" ht="18" customHeight="1">
      <c r="B13" s="14" t="s">
        <v>48</v>
      </c>
    </row>
    <row r="14" ht="18" customHeight="1">
      <c r="B14" s="14" t="s">
        <v>51</v>
      </c>
    </row>
    <row r="15" ht="18" customHeight="1"/>
    <row r="16" ht="18" customHeight="1">
      <c r="B16" s="36" t="s">
        <v>49</v>
      </c>
    </row>
    <row r="17" ht="18" customHeight="1"/>
    <row r="18" spans="2:8" ht="18" customHeight="1">
      <c r="B18" s="148" t="s">
        <v>69</v>
      </c>
      <c r="C18" s="148"/>
      <c r="D18" s="148"/>
      <c r="E18" s="148"/>
      <c r="F18" s="148"/>
      <c r="G18" s="148"/>
      <c r="H18" s="148"/>
    </row>
    <row r="19" spans="2:8" ht="18" customHeight="1">
      <c r="B19" s="149" t="s">
        <v>68</v>
      </c>
      <c r="C19" s="148"/>
      <c r="D19" s="148"/>
      <c r="E19" s="148"/>
      <c r="F19" s="148"/>
      <c r="G19" s="148"/>
      <c r="H19" s="148"/>
    </row>
    <row r="20" ht="18" customHeight="1"/>
    <row r="21" ht="18" customHeight="1">
      <c r="B21" s="36" t="s">
        <v>50</v>
      </c>
    </row>
    <row r="22" ht="18" customHeight="1"/>
    <row r="23" spans="2:8" ht="18" customHeight="1">
      <c r="B23" s="148" t="s">
        <v>69</v>
      </c>
      <c r="C23" s="148"/>
      <c r="D23" s="148"/>
      <c r="E23" s="148"/>
      <c r="F23" s="148"/>
      <c r="G23" s="148"/>
      <c r="H23" s="148"/>
    </row>
  </sheetData>
  <sheetProtection/>
  <mergeCells count="3">
    <mergeCell ref="B18:H18"/>
    <mergeCell ref="B19:H19"/>
    <mergeCell ref="B23:H2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Zeros="0" tabSelected="1" zoomScalePageLayoutView="0" workbookViewId="0" topLeftCell="A1">
      <selection activeCell="E2" sqref="E2"/>
    </sheetView>
  </sheetViews>
  <sheetFormatPr defaultColWidth="9.00390625" defaultRowHeight="13.5"/>
  <cols>
    <col min="1" max="1" width="6.125" style="14" customWidth="1"/>
    <col min="2" max="2" width="15.625" style="14" customWidth="1"/>
    <col min="3" max="3" width="13.875" style="14" customWidth="1"/>
    <col min="4" max="4" width="7.375" style="14" customWidth="1"/>
    <col min="5" max="9" width="16.25390625" style="14" customWidth="1"/>
    <col min="10" max="16384" width="9.00390625" style="14" customWidth="1"/>
  </cols>
  <sheetData>
    <row r="1" spans="1:8" ht="25.5" customHeight="1">
      <c r="A1" s="22" t="s">
        <v>88</v>
      </c>
      <c r="F1" s="134" t="s">
        <v>100</v>
      </c>
      <c r="G1" s="134"/>
      <c r="H1" s="134" t="s">
        <v>99</v>
      </c>
    </row>
    <row r="2" spans="2:9" ht="15.75" customHeight="1">
      <c r="B2" s="20"/>
      <c r="C2" s="17"/>
      <c r="D2" s="17"/>
      <c r="E2" s="17"/>
      <c r="F2" s="17"/>
      <c r="G2" s="17"/>
      <c r="I2" s="29" t="s">
        <v>7</v>
      </c>
    </row>
    <row r="3" spans="1:9" ht="21" customHeight="1">
      <c r="A3" s="1"/>
      <c r="B3" s="5"/>
      <c r="C3" s="5"/>
      <c r="D3" s="8"/>
      <c r="E3" s="23" t="s">
        <v>91</v>
      </c>
      <c r="F3" s="23" t="s">
        <v>92</v>
      </c>
      <c r="G3" s="23" t="s">
        <v>93</v>
      </c>
      <c r="H3" s="23" t="s">
        <v>94</v>
      </c>
      <c r="I3" s="23" t="s">
        <v>95</v>
      </c>
    </row>
    <row r="4" spans="1:9" ht="21" customHeight="1">
      <c r="A4" s="6"/>
      <c r="B4" s="7"/>
      <c r="C4" s="7"/>
      <c r="D4" s="12"/>
      <c r="E4" s="24"/>
      <c r="F4" s="24"/>
      <c r="G4" s="24"/>
      <c r="H4" s="25"/>
      <c r="I4" s="24" t="s">
        <v>39</v>
      </c>
    </row>
    <row r="5" spans="1:9" ht="21" customHeight="1">
      <c r="A5" s="161" t="s">
        <v>37</v>
      </c>
      <c r="B5" s="162"/>
      <c r="C5" s="162"/>
      <c r="D5" s="135" t="s">
        <v>96</v>
      </c>
      <c r="E5" s="120">
        <f>SUM(E10,E15,E20,E25,E26)</f>
        <v>0</v>
      </c>
      <c r="F5" s="120">
        <f>SUM(F10,F15,F20,F25,F26)</f>
        <v>0</v>
      </c>
      <c r="G5" s="120"/>
      <c r="H5" s="120">
        <f>SUM(H10,H15,H20,H25,H26)</f>
        <v>0</v>
      </c>
      <c r="I5" s="120">
        <f>SUM(I10,I15,I20,I25,I26)</f>
        <v>0</v>
      </c>
    </row>
    <row r="6" spans="1:9" ht="21" customHeight="1">
      <c r="A6" s="4"/>
      <c r="B6" s="2" t="s">
        <v>5</v>
      </c>
      <c r="C6" s="26" t="s">
        <v>0</v>
      </c>
      <c r="D6" s="136" t="s">
        <v>98</v>
      </c>
      <c r="E6" s="121"/>
      <c r="F6" s="121"/>
      <c r="G6" s="121"/>
      <c r="H6" s="122"/>
      <c r="I6" s="123"/>
    </row>
    <row r="7" spans="1:9" ht="21" customHeight="1">
      <c r="A7" s="4"/>
      <c r="B7" s="4"/>
      <c r="C7" s="27" t="s">
        <v>3</v>
      </c>
      <c r="D7" s="137" t="s">
        <v>97</v>
      </c>
      <c r="E7" s="124"/>
      <c r="F7" s="124"/>
      <c r="G7" s="124"/>
      <c r="H7" s="125"/>
      <c r="I7" s="126"/>
    </row>
    <row r="8" spans="1:9" ht="21" customHeight="1">
      <c r="A8" s="4"/>
      <c r="B8" s="4"/>
      <c r="C8" s="27" t="s">
        <v>1</v>
      </c>
      <c r="D8" s="137" t="s">
        <v>97</v>
      </c>
      <c r="E8" s="124"/>
      <c r="F8" s="124"/>
      <c r="G8" s="124"/>
      <c r="H8" s="125"/>
      <c r="I8" s="126"/>
    </row>
    <row r="9" spans="1:9" ht="21" customHeight="1">
      <c r="A9" s="4"/>
      <c r="B9" s="4"/>
      <c r="C9" s="27" t="s">
        <v>4</v>
      </c>
      <c r="D9" s="137" t="s">
        <v>97</v>
      </c>
      <c r="E9" s="124"/>
      <c r="F9" s="124"/>
      <c r="G9" s="124"/>
      <c r="H9" s="125"/>
      <c r="I9" s="126"/>
    </row>
    <row r="10" spans="1:9" ht="21" customHeight="1">
      <c r="A10" s="4"/>
      <c r="B10" s="3"/>
      <c r="C10" s="28" t="s">
        <v>10</v>
      </c>
      <c r="D10" s="138" t="s">
        <v>97</v>
      </c>
      <c r="E10" s="127"/>
      <c r="F10" s="127"/>
      <c r="G10" s="127"/>
      <c r="H10" s="128"/>
      <c r="I10" s="129"/>
    </row>
    <row r="11" spans="1:9" ht="21" customHeight="1">
      <c r="A11" s="4"/>
      <c r="B11" s="2" t="s">
        <v>5</v>
      </c>
      <c r="C11" s="26" t="s">
        <v>0</v>
      </c>
      <c r="D11" s="136" t="s">
        <v>98</v>
      </c>
      <c r="E11" s="121"/>
      <c r="F11" s="121"/>
      <c r="G11" s="121"/>
      <c r="H11" s="122"/>
      <c r="I11" s="123"/>
    </row>
    <row r="12" spans="1:9" ht="21" customHeight="1">
      <c r="A12" s="4"/>
      <c r="B12" s="4"/>
      <c r="C12" s="27" t="s">
        <v>3</v>
      </c>
      <c r="D12" s="137" t="s">
        <v>97</v>
      </c>
      <c r="E12" s="124"/>
      <c r="F12" s="124"/>
      <c r="G12" s="124"/>
      <c r="H12" s="125"/>
      <c r="I12" s="126"/>
    </row>
    <row r="13" spans="1:9" ht="21" customHeight="1">
      <c r="A13" s="4"/>
      <c r="B13" s="4"/>
      <c r="C13" s="27" t="s">
        <v>1</v>
      </c>
      <c r="D13" s="137" t="s">
        <v>97</v>
      </c>
      <c r="E13" s="124"/>
      <c r="F13" s="124"/>
      <c r="G13" s="124"/>
      <c r="H13" s="125"/>
      <c r="I13" s="126"/>
    </row>
    <row r="14" spans="1:9" ht="21" customHeight="1">
      <c r="A14" s="4"/>
      <c r="B14" s="4"/>
      <c r="C14" s="27" t="s">
        <v>4</v>
      </c>
      <c r="D14" s="137" t="s">
        <v>97</v>
      </c>
      <c r="E14" s="124"/>
      <c r="F14" s="124"/>
      <c r="G14" s="124"/>
      <c r="H14" s="125"/>
      <c r="I14" s="126"/>
    </row>
    <row r="15" spans="1:9" ht="21" customHeight="1">
      <c r="A15" s="4"/>
      <c r="B15" s="3"/>
      <c r="C15" s="28" t="s">
        <v>10</v>
      </c>
      <c r="D15" s="138" t="s">
        <v>97</v>
      </c>
      <c r="E15" s="127"/>
      <c r="F15" s="127"/>
      <c r="G15" s="127"/>
      <c r="H15" s="128"/>
      <c r="I15" s="129"/>
    </row>
    <row r="16" spans="1:9" ht="21" customHeight="1">
      <c r="A16" s="4"/>
      <c r="B16" s="2" t="s">
        <v>5</v>
      </c>
      <c r="C16" s="26" t="s">
        <v>0</v>
      </c>
      <c r="D16" s="136" t="s">
        <v>98</v>
      </c>
      <c r="E16" s="121"/>
      <c r="F16" s="121"/>
      <c r="G16" s="121"/>
      <c r="H16" s="122"/>
      <c r="I16" s="123"/>
    </row>
    <row r="17" spans="1:9" ht="21" customHeight="1">
      <c r="A17" s="4"/>
      <c r="B17" s="4"/>
      <c r="C17" s="27" t="s">
        <v>3</v>
      </c>
      <c r="D17" s="137" t="s">
        <v>97</v>
      </c>
      <c r="E17" s="124"/>
      <c r="F17" s="124"/>
      <c r="G17" s="124"/>
      <c r="H17" s="125"/>
      <c r="I17" s="126"/>
    </row>
    <row r="18" spans="1:9" ht="21" customHeight="1">
      <c r="A18" s="4"/>
      <c r="B18" s="4"/>
      <c r="C18" s="27" t="s">
        <v>1</v>
      </c>
      <c r="D18" s="137" t="s">
        <v>97</v>
      </c>
      <c r="E18" s="124"/>
      <c r="F18" s="124"/>
      <c r="G18" s="124"/>
      <c r="H18" s="125"/>
      <c r="I18" s="126"/>
    </row>
    <row r="19" spans="1:9" ht="21" customHeight="1">
      <c r="A19" s="4"/>
      <c r="B19" s="4"/>
      <c r="C19" s="27" t="s">
        <v>4</v>
      </c>
      <c r="D19" s="137" t="s">
        <v>97</v>
      </c>
      <c r="E19" s="124"/>
      <c r="F19" s="124"/>
      <c r="G19" s="124"/>
      <c r="H19" s="125"/>
      <c r="I19" s="126"/>
    </row>
    <row r="20" spans="1:9" ht="21" customHeight="1">
      <c r="A20" s="4"/>
      <c r="B20" s="3"/>
      <c r="C20" s="28" t="s">
        <v>10</v>
      </c>
      <c r="D20" s="138" t="s">
        <v>97</v>
      </c>
      <c r="E20" s="127"/>
      <c r="F20" s="127"/>
      <c r="G20" s="127"/>
      <c r="H20" s="128"/>
      <c r="I20" s="129"/>
    </row>
    <row r="21" spans="1:9" ht="21" customHeight="1">
      <c r="A21" s="4"/>
      <c r="B21" s="2" t="s">
        <v>5</v>
      </c>
      <c r="C21" s="26" t="s">
        <v>0</v>
      </c>
      <c r="D21" s="136" t="s">
        <v>98</v>
      </c>
      <c r="E21" s="121"/>
      <c r="F21" s="121"/>
      <c r="G21" s="121"/>
      <c r="H21" s="122"/>
      <c r="I21" s="123"/>
    </row>
    <row r="22" spans="1:9" ht="21" customHeight="1">
      <c r="A22" s="4"/>
      <c r="B22" s="4"/>
      <c r="C22" s="27" t="s">
        <v>3</v>
      </c>
      <c r="D22" s="137" t="s">
        <v>97</v>
      </c>
      <c r="E22" s="124"/>
      <c r="F22" s="124"/>
      <c r="G22" s="124"/>
      <c r="H22" s="125"/>
      <c r="I22" s="126"/>
    </row>
    <row r="23" spans="1:9" ht="21" customHeight="1">
      <c r="A23" s="4"/>
      <c r="B23" s="4"/>
      <c r="C23" s="27" t="s">
        <v>1</v>
      </c>
      <c r="D23" s="137" t="s">
        <v>97</v>
      </c>
      <c r="E23" s="124"/>
      <c r="F23" s="124"/>
      <c r="G23" s="124"/>
      <c r="H23" s="125"/>
      <c r="I23" s="126"/>
    </row>
    <row r="24" spans="1:9" ht="21" customHeight="1">
      <c r="A24" s="4"/>
      <c r="B24" s="4"/>
      <c r="C24" s="27" t="s">
        <v>4</v>
      </c>
      <c r="D24" s="137" t="s">
        <v>97</v>
      </c>
      <c r="E24" s="124"/>
      <c r="F24" s="124"/>
      <c r="G24" s="124"/>
      <c r="H24" s="125"/>
      <c r="I24" s="126"/>
    </row>
    <row r="25" spans="1:9" ht="21" customHeight="1">
      <c r="A25" s="4"/>
      <c r="B25" s="3"/>
      <c r="C25" s="28" t="s">
        <v>10</v>
      </c>
      <c r="D25" s="138" t="s">
        <v>97</v>
      </c>
      <c r="E25" s="127"/>
      <c r="F25" s="127"/>
      <c r="G25" s="127"/>
      <c r="H25" s="128"/>
      <c r="I25" s="129"/>
    </row>
    <row r="26" spans="1:9" ht="21" customHeight="1">
      <c r="A26" s="6" t="s">
        <v>6</v>
      </c>
      <c r="B26" s="11" t="s">
        <v>70</v>
      </c>
      <c r="C26" s="10"/>
      <c r="D26" s="9"/>
      <c r="E26" s="130"/>
      <c r="F26" s="130"/>
      <c r="G26" s="130"/>
      <c r="H26" s="131"/>
      <c r="I26" s="132"/>
    </row>
    <row r="27" spans="1:5" ht="12" customHeight="1">
      <c r="A27" s="17"/>
      <c r="B27" s="17"/>
      <c r="C27" s="17"/>
      <c r="D27" s="17"/>
      <c r="E27" s="17"/>
    </row>
    <row r="28" spans="1:9" ht="21" customHeight="1">
      <c r="A28" s="163" t="s">
        <v>40</v>
      </c>
      <c r="B28" s="164"/>
      <c r="C28" s="164"/>
      <c r="D28" s="165"/>
      <c r="E28" s="23" t="s">
        <v>91</v>
      </c>
      <c r="F28" s="23" t="s">
        <v>92</v>
      </c>
      <c r="G28" s="23" t="s">
        <v>93</v>
      </c>
      <c r="H28" s="23" t="s">
        <v>94</v>
      </c>
      <c r="I28" s="23" t="s">
        <v>95</v>
      </c>
    </row>
    <row r="29" spans="1:9" ht="21" customHeight="1">
      <c r="A29" s="166"/>
      <c r="B29" s="167"/>
      <c r="C29" s="167"/>
      <c r="D29" s="168"/>
      <c r="E29" s="24" t="s">
        <v>38</v>
      </c>
      <c r="F29" s="24"/>
      <c r="G29" s="24" t="s">
        <v>79</v>
      </c>
      <c r="H29" s="25"/>
      <c r="I29" s="24" t="s">
        <v>39</v>
      </c>
    </row>
    <row r="30" spans="1:9" ht="21" customHeight="1">
      <c r="A30" s="154" t="s">
        <v>35</v>
      </c>
      <c r="B30" s="159" t="s">
        <v>10</v>
      </c>
      <c r="C30" s="160"/>
      <c r="D30" s="30">
        <v>1</v>
      </c>
      <c r="E30" s="123">
        <f>E5</f>
        <v>0</v>
      </c>
      <c r="F30" s="123"/>
      <c r="G30" s="123"/>
      <c r="H30" s="123">
        <f>H5</f>
        <v>0</v>
      </c>
      <c r="I30" s="123">
        <f>I5</f>
        <v>0</v>
      </c>
    </row>
    <row r="31" spans="1:11" ht="21" customHeight="1">
      <c r="A31" s="155"/>
      <c r="B31" s="157" t="s">
        <v>11</v>
      </c>
      <c r="C31" s="158"/>
      <c r="D31" s="31">
        <v>2</v>
      </c>
      <c r="E31" s="126"/>
      <c r="F31" s="126"/>
      <c r="G31" s="126"/>
      <c r="H31" s="126"/>
      <c r="I31" s="126"/>
      <c r="K31" s="134"/>
    </row>
    <row r="32" spans="1:9" ht="21" customHeight="1">
      <c r="A32" s="155"/>
      <c r="B32" s="157" t="s">
        <v>12</v>
      </c>
      <c r="C32" s="158"/>
      <c r="D32" s="31">
        <v>3</v>
      </c>
      <c r="E32" s="126"/>
      <c r="F32" s="126"/>
      <c r="G32" s="126"/>
      <c r="H32" s="126"/>
      <c r="I32" s="126"/>
    </row>
    <row r="33" spans="1:9" ht="21" customHeight="1">
      <c r="A33" s="156"/>
      <c r="B33" s="150" t="s">
        <v>13</v>
      </c>
      <c r="C33" s="151"/>
      <c r="D33" s="32">
        <v>7</v>
      </c>
      <c r="E33" s="129">
        <f>SUM(E30:E32)</f>
        <v>0</v>
      </c>
      <c r="F33" s="129">
        <f>SUM(F30:F32)</f>
        <v>0</v>
      </c>
      <c r="G33" s="129"/>
      <c r="H33" s="129">
        <f>SUM(H30:H32)</f>
        <v>0</v>
      </c>
      <c r="I33" s="129">
        <f>SUM(I30:I32)</f>
        <v>0</v>
      </c>
    </row>
    <row r="34" spans="1:9" ht="21" customHeight="1">
      <c r="A34" s="154" t="s">
        <v>36</v>
      </c>
      <c r="B34" s="159" t="s">
        <v>14</v>
      </c>
      <c r="C34" s="160"/>
      <c r="D34" s="30">
        <v>8</v>
      </c>
      <c r="E34" s="123"/>
      <c r="F34" s="123"/>
      <c r="G34" s="123"/>
      <c r="H34" s="123"/>
      <c r="I34" s="123"/>
    </row>
    <row r="35" spans="1:9" ht="21" customHeight="1">
      <c r="A35" s="155"/>
      <c r="B35" s="157" t="s">
        <v>15</v>
      </c>
      <c r="C35" s="158"/>
      <c r="D35" s="31">
        <v>9</v>
      </c>
      <c r="E35" s="126"/>
      <c r="F35" s="126"/>
      <c r="G35" s="126"/>
      <c r="H35" s="126"/>
      <c r="I35" s="126"/>
    </row>
    <row r="36" spans="1:9" ht="21" customHeight="1">
      <c r="A36" s="155"/>
      <c r="B36" s="157" t="s">
        <v>16</v>
      </c>
      <c r="C36" s="158"/>
      <c r="D36" s="31">
        <v>10</v>
      </c>
      <c r="E36" s="126"/>
      <c r="F36" s="126"/>
      <c r="G36" s="126"/>
      <c r="H36" s="126"/>
      <c r="I36" s="126"/>
    </row>
    <row r="37" spans="1:9" ht="21" customHeight="1">
      <c r="A37" s="155"/>
      <c r="B37" s="157" t="s">
        <v>17</v>
      </c>
      <c r="C37" s="158"/>
      <c r="D37" s="31">
        <v>11</v>
      </c>
      <c r="E37" s="126"/>
      <c r="F37" s="126"/>
      <c r="G37" s="126"/>
      <c r="H37" s="126"/>
      <c r="I37" s="126"/>
    </row>
    <row r="38" spans="1:9" ht="21" customHeight="1">
      <c r="A38" s="155"/>
      <c r="B38" s="157" t="s">
        <v>18</v>
      </c>
      <c r="C38" s="158"/>
      <c r="D38" s="31">
        <v>12</v>
      </c>
      <c r="E38" s="126"/>
      <c r="F38" s="126"/>
      <c r="G38" s="126"/>
      <c r="H38" s="126"/>
      <c r="I38" s="126"/>
    </row>
    <row r="39" spans="1:9" ht="21" customHeight="1">
      <c r="A39" s="155"/>
      <c r="B39" s="157" t="s">
        <v>19</v>
      </c>
      <c r="C39" s="158"/>
      <c r="D39" s="31">
        <v>13</v>
      </c>
      <c r="E39" s="126"/>
      <c r="F39" s="126"/>
      <c r="G39" s="126"/>
      <c r="H39" s="126"/>
      <c r="I39" s="126"/>
    </row>
    <row r="40" spans="1:9" ht="21" customHeight="1">
      <c r="A40" s="155"/>
      <c r="B40" s="157" t="s">
        <v>20</v>
      </c>
      <c r="C40" s="158"/>
      <c r="D40" s="31">
        <v>14</v>
      </c>
      <c r="E40" s="126"/>
      <c r="F40" s="126"/>
      <c r="G40" s="126"/>
      <c r="H40" s="126"/>
      <c r="I40" s="126"/>
    </row>
    <row r="41" spans="1:9" ht="21" customHeight="1">
      <c r="A41" s="155"/>
      <c r="B41" s="157" t="s">
        <v>21</v>
      </c>
      <c r="C41" s="158"/>
      <c r="D41" s="31">
        <v>15</v>
      </c>
      <c r="E41" s="126"/>
      <c r="F41" s="126"/>
      <c r="G41" s="126"/>
      <c r="H41" s="126"/>
      <c r="I41" s="126"/>
    </row>
    <row r="42" spans="1:9" ht="21" customHeight="1">
      <c r="A42" s="155"/>
      <c r="B42" s="157" t="s">
        <v>22</v>
      </c>
      <c r="C42" s="158"/>
      <c r="D42" s="31">
        <v>16</v>
      </c>
      <c r="E42" s="126"/>
      <c r="F42" s="126"/>
      <c r="G42" s="126"/>
      <c r="H42" s="126"/>
      <c r="I42" s="126"/>
    </row>
    <row r="43" spans="1:9" ht="21" customHeight="1">
      <c r="A43" s="155"/>
      <c r="B43" s="157" t="s">
        <v>23</v>
      </c>
      <c r="C43" s="158"/>
      <c r="D43" s="31">
        <v>17</v>
      </c>
      <c r="E43" s="126"/>
      <c r="F43" s="126"/>
      <c r="G43" s="126"/>
      <c r="H43" s="126"/>
      <c r="I43" s="126"/>
    </row>
    <row r="44" spans="1:9" ht="21" customHeight="1">
      <c r="A44" s="155"/>
      <c r="B44" s="157" t="s">
        <v>24</v>
      </c>
      <c r="C44" s="158"/>
      <c r="D44" s="31">
        <v>18</v>
      </c>
      <c r="E44" s="126"/>
      <c r="F44" s="126"/>
      <c r="G44" s="126"/>
      <c r="H44" s="126"/>
      <c r="I44" s="126"/>
    </row>
    <row r="45" spans="1:9" ht="21" customHeight="1">
      <c r="A45" s="155"/>
      <c r="B45" s="157" t="s">
        <v>25</v>
      </c>
      <c r="C45" s="158"/>
      <c r="D45" s="31">
        <v>19</v>
      </c>
      <c r="E45" s="126"/>
      <c r="F45" s="126"/>
      <c r="G45" s="126"/>
      <c r="H45" s="126"/>
      <c r="I45" s="126"/>
    </row>
    <row r="46" spans="1:9" ht="21" customHeight="1">
      <c r="A46" s="155"/>
      <c r="B46" s="157" t="s">
        <v>26</v>
      </c>
      <c r="C46" s="158"/>
      <c r="D46" s="31">
        <v>20</v>
      </c>
      <c r="E46" s="126"/>
      <c r="F46" s="126"/>
      <c r="G46" s="126"/>
      <c r="H46" s="126"/>
      <c r="I46" s="126"/>
    </row>
    <row r="47" spans="1:9" ht="21" customHeight="1">
      <c r="A47" s="155"/>
      <c r="B47" s="157" t="s">
        <v>27</v>
      </c>
      <c r="C47" s="158"/>
      <c r="D47" s="31">
        <v>21</v>
      </c>
      <c r="E47" s="126"/>
      <c r="F47" s="126"/>
      <c r="G47" s="126"/>
      <c r="H47" s="126"/>
      <c r="I47" s="126"/>
    </row>
    <row r="48" spans="1:9" ht="21" customHeight="1">
      <c r="A48" s="155"/>
      <c r="B48" s="157" t="s">
        <v>28</v>
      </c>
      <c r="C48" s="158"/>
      <c r="D48" s="31">
        <v>22</v>
      </c>
      <c r="E48" s="126"/>
      <c r="F48" s="126"/>
      <c r="G48" s="126"/>
      <c r="H48" s="126"/>
      <c r="I48" s="126"/>
    </row>
    <row r="49" spans="1:9" ht="21" customHeight="1">
      <c r="A49" s="155"/>
      <c r="B49" s="157" t="s">
        <v>29</v>
      </c>
      <c r="C49" s="158"/>
      <c r="D49" s="31">
        <v>23</v>
      </c>
      <c r="E49" s="126"/>
      <c r="F49" s="126"/>
      <c r="G49" s="126"/>
      <c r="H49" s="126"/>
      <c r="I49" s="126"/>
    </row>
    <row r="50" spans="1:9" ht="21" customHeight="1">
      <c r="A50" s="155"/>
      <c r="B50" s="157" t="s">
        <v>30</v>
      </c>
      <c r="C50" s="158"/>
      <c r="D50" s="31">
        <v>24</v>
      </c>
      <c r="E50" s="126"/>
      <c r="F50" s="126"/>
      <c r="G50" s="126"/>
      <c r="H50" s="126"/>
      <c r="I50" s="126"/>
    </row>
    <row r="51" spans="1:9" ht="21" customHeight="1">
      <c r="A51" s="155"/>
      <c r="B51" s="157" t="s">
        <v>31</v>
      </c>
      <c r="C51" s="158"/>
      <c r="D51" s="31">
        <v>25</v>
      </c>
      <c r="E51" s="126"/>
      <c r="F51" s="126"/>
      <c r="G51" s="126"/>
      <c r="H51" s="126"/>
      <c r="I51" s="126"/>
    </row>
    <row r="52" spans="1:9" ht="21" customHeight="1">
      <c r="A52" s="155"/>
      <c r="B52" s="157" t="s">
        <v>32</v>
      </c>
      <c r="C52" s="158"/>
      <c r="D52" s="31">
        <v>30</v>
      </c>
      <c r="E52" s="126"/>
      <c r="F52" s="126"/>
      <c r="G52" s="126"/>
      <c r="H52" s="126"/>
      <c r="I52" s="126"/>
    </row>
    <row r="53" spans="1:9" ht="21" customHeight="1">
      <c r="A53" s="155"/>
      <c r="B53" s="157" t="s">
        <v>33</v>
      </c>
      <c r="C53" s="158"/>
      <c r="D53" s="31">
        <v>34</v>
      </c>
      <c r="E53" s="126"/>
      <c r="F53" s="126"/>
      <c r="G53" s="126"/>
      <c r="H53" s="126"/>
      <c r="I53" s="126"/>
    </row>
    <row r="54" spans="1:9" ht="21" customHeight="1" thickBot="1">
      <c r="A54" s="156"/>
      <c r="B54" s="150" t="s">
        <v>41</v>
      </c>
      <c r="C54" s="151"/>
      <c r="D54" s="32">
        <v>35</v>
      </c>
      <c r="E54" s="129">
        <f>SUM(E34:E52)-E53</f>
        <v>0</v>
      </c>
      <c r="F54" s="129">
        <f>SUM(F34:F52)-F53</f>
        <v>0</v>
      </c>
      <c r="G54" s="129"/>
      <c r="H54" s="129">
        <f>SUM(H34:H52)-H53</f>
        <v>0</v>
      </c>
      <c r="I54" s="129">
        <f>SUM(I34:I52)-I53</f>
        <v>0</v>
      </c>
    </row>
    <row r="55" spans="1:9" ht="21" customHeight="1" thickBot="1" thickTop="1">
      <c r="A55" s="13"/>
      <c r="B55" s="152" t="s">
        <v>34</v>
      </c>
      <c r="C55" s="153"/>
      <c r="D55" s="33">
        <v>36</v>
      </c>
      <c r="E55" s="120">
        <f>E33-E54</f>
        <v>0</v>
      </c>
      <c r="F55" s="120">
        <f>F33-F54</f>
        <v>0</v>
      </c>
      <c r="G55" s="120"/>
      <c r="H55" s="120">
        <f>H33-H54</f>
        <v>0</v>
      </c>
      <c r="I55" s="133">
        <f>I33-I54</f>
        <v>0</v>
      </c>
    </row>
    <row r="56" spans="1:9" ht="14.25" thickTop="1">
      <c r="A56" s="17"/>
      <c r="B56" s="17"/>
      <c r="C56" s="17"/>
      <c r="D56" s="17"/>
      <c r="E56" s="17"/>
      <c r="I56" s="16" t="s">
        <v>42</v>
      </c>
    </row>
    <row r="57" spans="1:9" ht="13.5">
      <c r="A57" s="17"/>
      <c r="B57" s="17"/>
      <c r="C57" s="17"/>
      <c r="D57" s="17"/>
      <c r="E57" s="17"/>
      <c r="I57" s="21" t="s">
        <v>89</v>
      </c>
    </row>
    <row r="58" spans="1:5" ht="13.5">
      <c r="A58" s="17"/>
      <c r="B58" s="17"/>
      <c r="C58" s="17"/>
      <c r="D58" s="17"/>
      <c r="E58" s="17"/>
    </row>
    <row r="59" spans="1:5" ht="13.5">
      <c r="A59" s="17"/>
      <c r="B59" s="17"/>
      <c r="C59" s="17"/>
      <c r="D59" s="17"/>
      <c r="E59" s="17"/>
    </row>
    <row r="60" spans="1:5" ht="13.5">
      <c r="A60" s="17"/>
      <c r="B60" s="17"/>
      <c r="C60" s="17"/>
      <c r="D60" s="17"/>
      <c r="E60" s="17"/>
    </row>
    <row r="61" spans="1:5" ht="13.5">
      <c r="A61" s="17"/>
      <c r="B61" s="17"/>
      <c r="C61" s="17"/>
      <c r="D61" s="17"/>
      <c r="E61" s="17"/>
    </row>
    <row r="62" spans="1:5" ht="13.5">
      <c r="A62" s="17"/>
      <c r="B62" s="17"/>
      <c r="C62" s="17"/>
      <c r="D62" s="17"/>
      <c r="E62" s="17"/>
    </row>
    <row r="63" spans="1:5" ht="13.5">
      <c r="A63" s="17"/>
      <c r="B63" s="17"/>
      <c r="C63" s="17"/>
      <c r="D63" s="17"/>
      <c r="E63" s="17"/>
    </row>
    <row r="64" spans="1:5" ht="13.5">
      <c r="A64" s="17"/>
      <c r="B64" s="17"/>
      <c r="C64" s="17"/>
      <c r="D64" s="17"/>
      <c r="E64" s="17"/>
    </row>
    <row r="65" spans="1:5" ht="13.5">
      <c r="A65" s="17"/>
      <c r="B65" s="17"/>
      <c r="C65" s="17"/>
      <c r="D65" s="17"/>
      <c r="E65" s="17"/>
    </row>
    <row r="66" spans="1:5" ht="13.5">
      <c r="A66" s="17"/>
      <c r="B66" s="17"/>
      <c r="C66" s="17"/>
      <c r="D66" s="17"/>
      <c r="E66" s="17"/>
    </row>
    <row r="67" spans="1:5" ht="13.5">
      <c r="A67" s="17"/>
      <c r="B67" s="17"/>
      <c r="C67" s="17"/>
      <c r="D67" s="17"/>
      <c r="E67" s="17"/>
    </row>
    <row r="68" spans="1:5" ht="13.5">
      <c r="A68" s="17"/>
      <c r="B68" s="17"/>
      <c r="C68" s="17"/>
      <c r="D68" s="17"/>
      <c r="E68" s="17"/>
    </row>
    <row r="69" spans="1:5" ht="13.5">
      <c r="A69" s="17"/>
      <c r="B69" s="17"/>
      <c r="C69" s="17"/>
      <c r="D69" s="17"/>
      <c r="E69" s="17"/>
    </row>
    <row r="70" spans="1:5" ht="13.5">
      <c r="A70" s="17"/>
      <c r="B70" s="17"/>
      <c r="C70" s="17"/>
      <c r="D70" s="17"/>
      <c r="E70" s="17"/>
    </row>
    <row r="71" spans="1:5" ht="13.5">
      <c r="A71" s="17"/>
      <c r="B71" s="17"/>
      <c r="C71" s="17"/>
      <c r="D71" s="17"/>
      <c r="E71" s="17"/>
    </row>
    <row r="72" spans="1:5" ht="13.5">
      <c r="A72" s="17"/>
      <c r="B72" s="17"/>
      <c r="C72" s="17"/>
      <c r="D72" s="17"/>
      <c r="E72" s="17"/>
    </row>
  </sheetData>
  <sheetProtection/>
  <mergeCells count="30">
    <mergeCell ref="B47:C47"/>
    <mergeCell ref="B33:C33"/>
    <mergeCell ref="B34:C34"/>
    <mergeCell ref="B35:C35"/>
    <mergeCell ref="B36:C36"/>
    <mergeCell ref="A5:C5"/>
    <mergeCell ref="B32:C32"/>
    <mergeCell ref="B30:C30"/>
    <mergeCell ref="B31:C31"/>
    <mergeCell ref="A28:D29"/>
    <mergeCell ref="B41:C41"/>
    <mergeCell ref="B42:C42"/>
    <mergeCell ref="B43:C43"/>
    <mergeCell ref="B44:C44"/>
    <mergeCell ref="B53:C53"/>
    <mergeCell ref="B37:C37"/>
    <mergeCell ref="B38:C38"/>
    <mergeCell ref="B39:C39"/>
    <mergeCell ref="B40:C40"/>
    <mergeCell ref="B46:C46"/>
    <mergeCell ref="B54:C54"/>
    <mergeCell ref="B55:C55"/>
    <mergeCell ref="A30:A33"/>
    <mergeCell ref="A34:A54"/>
    <mergeCell ref="B49:C49"/>
    <mergeCell ref="B50:C50"/>
    <mergeCell ref="B51:C51"/>
    <mergeCell ref="B52:C52"/>
    <mergeCell ref="B45:C45"/>
    <mergeCell ref="B48:C48"/>
  </mergeCells>
  <printOptions/>
  <pageMargins left="0.984251968503937" right="0.984251968503937" top="0.984251968503937" bottom="0.7874015748031497" header="0.5118110236220472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3.75390625" style="14" customWidth="1"/>
    <col min="2" max="2" width="13.625" style="14" customWidth="1"/>
    <col min="3" max="3" width="10.00390625" style="14" customWidth="1"/>
    <col min="4" max="4" width="8.875" style="14" bestFit="1" customWidth="1"/>
    <col min="5" max="5" width="5.75390625" style="83" customWidth="1"/>
    <col min="6" max="6" width="21.00390625" style="14" customWidth="1"/>
    <col min="7" max="11" width="12.125" style="14" customWidth="1"/>
    <col min="12" max="16384" width="9.00390625" style="14" customWidth="1"/>
  </cols>
  <sheetData>
    <row r="1" spans="1:12" ht="48.75" customHeight="1">
      <c r="A1" s="53" t="s">
        <v>67</v>
      </c>
      <c r="B1" s="53"/>
      <c r="C1" s="92" t="s">
        <v>90</v>
      </c>
      <c r="D1" s="53"/>
      <c r="E1" s="110"/>
      <c r="F1" s="53"/>
      <c r="G1" s="53"/>
      <c r="L1" s="54"/>
    </row>
    <row r="2" spans="1:12" ht="36.75" customHeight="1">
      <c r="A2" s="53"/>
      <c r="C2" s="91" t="s">
        <v>66</v>
      </c>
      <c r="L2" s="54"/>
    </row>
    <row r="3" spans="2:11" ht="16.5" customHeight="1">
      <c r="B3" s="20"/>
      <c r="C3" s="17"/>
      <c r="D3" s="17"/>
      <c r="E3" s="82"/>
      <c r="F3" s="17"/>
      <c r="G3" s="17"/>
      <c r="H3" s="17"/>
      <c r="I3" s="17"/>
      <c r="K3" s="14" t="s">
        <v>7</v>
      </c>
    </row>
    <row r="4" spans="1:11" ht="15.75" customHeight="1">
      <c r="A4" s="56"/>
      <c r="B4" s="57"/>
      <c r="C4" s="57"/>
      <c r="D4" s="58"/>
      <c r="E4" s="93"/>
      <c r="F4" s="94" t="s">
        <v>78</v>
      </c>
      <c r="G4" s="23" t="s">
        <v>91</v>
      </c>
      <c r="H4" s="23" t="s">
        <v>92</v>
      </c>
      <c r="I4" s="23" t="s">
        <v>93</v>
      </c>
      <c r="J4" s="23" t="s">
        <v>94</v>
      </c>
      <c r="K4" s="23" t="s">
        <v>95</v>
      </c>
    </row>
    <row r="5" spans="1:11" ht="15.75" customHeight="1">
      <c r="A5" s="59"/>
      <c r="B5" s="60"/>
      <c r="C5" s="60"/>
      <c r="D5" s="61"/>
      <c r="E5" s="95"/>
      <c r="F5" s="96" t="s">
        <v>87</v>
      </c>
      <c r="G5" s="24" t="s">
        <v>38</v>
      </c>
      <c r="H5" s="24"/>
      <c r="I5" s="24"/>
      <c r="J5" s="25"/>
      <c r="K5" s="24" t="s">
        <v>39</v>
      </c>
    </row>
    <row r="6" spans="1:11" ht="21" customHeight="1">
      <c r="A6" s="169" t="s">
        <v>37</v>
      </c>
      <c r="B6" s="170"/>
      <c r="C6" s="170"/>
      <c r="D6" s="58"/>
      <c r="E6" s="93"/>
      <c r="F6" s="97" t="s">
        <v>80</v>
      </c>
      <c r="G6" s="40">
        <f>SUM(G11,G16,G21,G26,G27)</f>
        <v>25600</v>
      </c>
      <c r="H6" s="40">
        <f>SUM(H11,H16,H21,H26,H27)</f>
        <v>25960</v>
      </c>
      <c r="I6" s="40">
        <f>SUM(I11,I16,I21,I26,I27)</f>
        <v>25960</v>
      </c>
      <c r="J6" s="40">
        <f>SUM(J11,J16,J21,J26,J27)</f>
        <v>35380</v>
      </c>
      <c r="K6" s="40">
        <f>SUM(K11,K16,K21,K26,K27)</f>
        <v>41100</v>
      </c>
    </row>
    <row r="7" spans="1:11" ht="21" customHeight="1">
      <c r="A7" s="62"/>
      <c r="B7" s="63" t="s">
        <v>5</v>
      </c>
      <c r="C7" s="85" t="s">
        <v>0</v>
      </c>
      <c r="D7" s="86" t="s">
        <v>62</v>
      </c>
      <c r="E7" s="111" t="s">
        <v>81</v>
      </c>
      <c r="F7" s="98" t="s">
        <v>75</v>
      </c>
      <c r="G7" s="43">
        <v>80</v>
      </c>
      <c r="H7" s="75">
        <v>80</v>
      </c>
      <c r="I7" s="140">
        <v>80</v>
      </c>
      <c r="J7" s="43">
        <v>300</v>
      </c>
      <c r="K7" s="75">
        <v>500</v>
      </c>
    </row>
    <row r="8" spans="1:11" ht="21" customHeight="1">
      <c r="A8" s="62"/>
      <c r="B8" s="73" t="s">
        <v>52</v>
      </c>
      <c r="C8" s="64" t="s">
        <v>3</v>
      </c>
      <c r="D8" s="65" t="s">
        <v>71</v>
      </c>
      <c r="E8" s="99"/>
      <c r="F8" s="100" t="s">
        <v>76</v>
      </c>
      <c r="G8" s="44">
        <v>450</v>
      </c>
      <c r="H8" s="44">
        <v>450</v>
      </c>
      <c r="I8" s="141">
        <v>450</v>
      </c>
      <c r="J8" s="44">
        <v>480</v>
      </c>
      <c r="K8" s="44">
        <v>500</v>
      </c>
    </row>
    <row r="9" spans="1:11" ht="21" customHeight="1">
      <c r="A9" s="62"/>
      <c r="B9" s="62"/>
      <c r="C9" s="87" t="s">
        <v>1</v>
      </c>
      <c r="D9" s="88" t="s">
        <v>61</v>
      </c>
      <c r="E9" s="112" t="s">
        <v>82</v>
      </c>
      <c r="F9" s="101" t="s">
        <v>75</v>
      </c>
      <c r="G9" s="48">
        <f>+G7*G8/10</f>
        <v>3600</v>
      </c>
      <c r="H9" s="76">
        <f>+H7*H8/10</f>
        <v>3600</v>
      </c>
      <c r="I9" s="142">
        <f>+I7*I8/10</f>
        <v>3600</v>
      </c>
      <c r="J9" s="48">
        <f>+J7*J8/10</f>
        <v>14400</v>
      </c>
      <c r="K9" s="76">
        <f>+K7*K8/10</f>
        <v>25000</v>
      </c>
    </row>
    <row r="10" spans="1:11" ht="21" customHeight="1">
      <c r="A10" s="62"/>
      <c r="B10" s="62"/>
      <c r="C10" s="66" t="s">
        <v>4</v>
      </c>
      <c r="D10" s="67" t="s">
        <v>8</v>
      </c>
      <c r="E10" s="102"/>
      <c r="F10" s="100" t="s">
        <v>77</v>
      </c>
      <c r="G10" s="44">
        <v>200</v>
      </c>
      <c r="H10" s="44">
        <v>200</v>
      </c>
      <c r="I10" s="141">
        <v>200</v>
      </c>
      <c r="J10" s="44">
        <v>200</v>
      </c>
      <c r="K10" s="44">
        <v>200</v>
      </c>
    </row>
    <row r="11" spans="1:11" ht="21" customHeight="1">
      <c r="A11" s="62"/>
      <c r="B11" s="19"/>
      <c r="C11" s="68" t="s">
        <v>10</v>
      </c>
      <c r="D11" s="69" t="s">
        <v>55</v>
      </c>
      <c r="E11" s="103" t="s">
        <v>83</v>
      </c>
      <c r="F11" s="104" t="s">
        <v>75</v>
      </c>
      <c r="G11" s="70">
        <f>+G9*G10/1000</f>
        <v>720</v>
      </c>
      <c r="H11" s="70">
        <f>+H9*H10/1000</f>
        <v>720</v>
      </c>
      <c r="I11" s="143">
        <f>+I9*I10/1000</f>
        <v>720</v>
      </c>
      <c r="J11" s="70">
        <f>+J9*J10/1000</f>
        <v>2880</v>
      </c>
      <c r="K11" s="70">
        <f>+K9*K10/1000</f>
        <v>5000</v>
      </c>
    </row>
    <row r="12" spans="1:11" ht="21" customHeight="1">
      <c r="A12" s="62"/>
      <c r="B12" s="63" t="s">
        <v>5</v>
      </c>
      <c r="C12" s="85" t="s">
        <v>0</v>
      </c>
      <c r="D12" s="86" t="s">
        <v>62</v>
      </c>
      <c r="E12" s="111" t="s">
        <v>81</v>
      </c>
      <c r="F12" s="98" t="s">
        <v>75</v>
      </c>
      <c r="G12" s="50" t="s">
        <v>59</v>
      </c>
      <c r="H12" s="77" t="s">
        <v>59</v>
      </c>
      <c r="I12" s="144" t="s">
        <v>59</v>
      </c>
      <c r="J12" s="50" t="s">
        <v>59</v>
      </c>
      <c r="K12" s="77" t="s">
        <v>59</v>
      </c>
    </row>
    <row r="13" spans="1:11" ht="21" customHeight="1">
      <c r="A13" s="62"/>
      <c r="B13" s="74" t="s">
        <v>63</v>
      </c>
      <c r="C13" s="64" t="s">
        <v>3</v>
      </c>
      <c r="D13" s="65" t="s">
        <v>72</v>
      </c>
      <c r="E13" s="99"/>
      <c r="F13" s="100" t="s">
        <v>86</v>
      </c>
      <c r="G13" s="48">
        <v>19</v>
      </c>
      <c r="H13" s="48">
        <v>19</v>
      </c>
      <c r="I13" s="142">
        <v>19</v>
      </c>
      <c r="J13" s="48">
        <v>19</v>
      </c>
      <c r="K13" s="48">
        <v>19</v>
      </c>
    </row>
    <row r="14" spans="1:11" ht="21" customHeight="1">
      <c r="A14" s="62"/>
      <c r="B14" s="74" t="s">
        <v>73</v>
      </c>
      <c r="C14" s="87" t="s">
        <v>1</v>
      </c>
      <c r="D14" s="88" t="s">
        <v>64</v>
      </c>
      <c r="E14" s="112" t="s">
        <v>82</v>
      </c>
      <c r="F14" s="101" t="s">
        <v>75</v>
      </c>
      <c r="G14" s="52">
        <f>+G13*0.2</f>
        <v>3.8000000000000003</v>
      </c>
      <c r="H14" s="78">
        <f>+H13*0.2</f>
        <v>3.8000000000000003</v>
      </c>
      <c r="I14" s="145">
        <f>+I13*0.2</f>
        <v>3.8000000000000003</v>
      </c>
      <c r="J14" s="52">
        <f>+J13*0.2</f>
        <v>3.8000000000000003</v>
      </c>
      <c r="K14" s="78">
        <f>+K13*0.2</f>
        <v>3.8000000000000003</v>
      </c>
    </row>
    <row r="15" spans="1:11" ht="21" customHeight="1">
      <c r="A15" s="62"/>
      <c r="B15" s="62"/>
      <c r="C15" s="66" t="s">
        <v>4</v>
      </c>
      <c r="D15" s="67" t="s">
        <v>8</v>
      </c>
      <c r="E15" s="102"/>
      <c r="F15" s="100" t="s">
        <v>85</v>
      </c>
      <c r="G15" s="44">
        <v>200</v>
      </c>
      <c r="H15" s="44">
        <v>200</v>
      </c>
      <c r="I15" s="141">
        <v>200</v>
      </c>
      <c r="J15" s="44">
        <v>200</v>
      </c>
      <c r="K15" s="44">
        <v>200</v>
      </c>
    </row>
    <row r="16" spans="1:11" ht="21" customHeight="1">
      <c r="A16" s="62"/>
      <c r="B16" s="19"/>
      <c r="C16" s="68" t="s">
        <v>10</v>
      </c>
      <c r="D16" s="69" t="s">
        <v>55</v>
      </c>
      <c r="E16" s="103" t="s">
        <v>83</v>
      </c>
      <c r="F16" s="104" t="s">
        <v>75</v>
      </c>
      <c r="G16" s="46">
        <f>+G14*1000*G15/1000</f>
        <v>760.0000000000001</v>
      </c>
      <c r="H16" s="46">
        <f>+H14*1000*H15/1000</f>
        <v>760.0000000000001</v>
      </c>
      <c r="I16" s="146">
        <f>+I14*1000*I15/1000</f>
        <v>760.0000000000001</v>
      </c>
      <c r="J16" s="46">
        <f>+J14*1000*J15/1000</f>
        <v>760.0000000000001</v>
      </c>
      <c r="K16" s="46">
        <f>+K14*1000*K15/1000</f>
        <v>760.0000000000001</v>
      </c>
    </row>
    <row r="17" spans="1:11" ht="21" customHeight="1">
      <c r="A17" s="62"/>
      <c r="B17" s="63" t="s">
        <v>5</v>
      </c>
      <c r="C17" s="85" t="s">
        <v>0</v>
      </c>
      <c r="D17" s="89" t="s">
        <v>60</v>
      </c>
      <c r="E17" s="111" t="s">
        <v>81</v>
      </c>
      <c r="F17" s="98" t="s">
        <v>75</v>
      </c>
      <c r="G17" s="47">
        <v>27</v>
      </c>
      <c r="H17" s="79">
        <v>27</v>
      </c>
      <c r="I17" s="147">
        <v>27</v>
      </c>
      <c r="J17" s="47">
        <v>35</v>
      </c>
      <c r="K17" s="79">
        <v>38</v>
      </c>
    </row>
    <row r="18" spans="1:11" ht="21" customHeight="1">
      <c r="A18" s="62"/>
      <c r="B18" s="73" t="s">
        <v>53</v>
      </c>
      <c r="C18" s="64" t="s">
        <v>3</v>
      </c>
      <c r="D18" s="65" t="s">
        <v>57</v>
      </c>
      <c r="E18" s="99"/>
      <c r="F18" s="100" t="s">
        <v>84</v>
      </c>
      <c r="G18" s="48">
        <v>8000</v>
      </c>
      <c r="H18" s="48">
        <v>8000</v>
      </c>
      <c r="I18" s="142">
        <v>8000</v>
      </c>
      <c r="J18" s="48">
        <v>8200</v>
      </c>
      <c r="K18" s="48">
        <v>8500</v>
      </c>
    </row>
    <row r="19" spans="1:11" ht="21" customHeight="1">
      <c r="A19" s="62"/>
      <c r="B19" s="62"/>
      <c r="C19" s="87" t="s">
        <v>1</v>
      </c>
      <c r="D19" s="88" t="s">
        <v>64</v>
      </c>
      <c r="E19" s="112" t="s">
        <v>82</v>
      </c>
      <c r="F19" s="101" t="s">
        <v>75</v>
      </c>
      <c r="G19" s="48">
        <f>+G17*G18/1000</f>
        <v>216</v>
      </c>
      <c r="H19" s="76">
        <f>+H17*H18/1000</f>
        <v>216</v>
      </c>
      <c r="I19" s="142">
        <f>+I17*I18/1000</f>
        <v>216</v>
      </c>
      <c r="J19" s="48">
        <f>+J17*J18/1000</f>
        <v>287</v>
      </c>
      <c r="K19" s="76">
        <f>+K17*K18/1000</f>
        <v>323</v>
      </c>
    </row>
    <row r="20" spans="1:11" ht="21" customHeight="1">
      <c r="A20" s="62"/>
      <c r="B20" s="62"/>
      <c r="C20" s="66" t="s">
        <v>4</v>
      </c>
      <c r="D20" s="67" t="s">
        <v>8</v>
      </c>
      <c r="E20" s="102"/>
      <c r="F20" s="100" t="s">
        <v>77</v>
      </c>
      <c r="G20" s="44">
        <v>100</v>
      </c>
      <c r="H20" s="44">
        <v>100</v>
      </c>
      <c r="I20" s="141">
        <v>100</v>
      </c>
      <c r="J20" s="44">
        <v>100</v>
      </c>
      <c r="K20" s="44">
        <v>100</v>
      </c>
    </row>
    <row r="21" spans="1:11" ht="21" customHeight="1">
      <c r="A21" s="62"/>
      <c r="B21" s="19"/>
      <c r="C21" s="68" t="s">
        <v>10</v>
      </c>
      <c r="D21" s="69" t="s">
        <v>55</v>
      </c>
      <c r="E21" s="103" t="s">
        <v>83</v>
      </c>
      <c r="F21" s="104" t="s">
        <v>75</v>
      </c>
      <c r="G21" s="46">
        <f>+G19*G20</f>
        <v>21600</v>
      </c>
      <c r="H21" s="46">
        <f>+H19*H20</f>
        <v>21600</v>
      </c>
      <c r="I21" s="146">
        <f>+I19*I20</f>
        <v>21600</v>
      </c>
      <c r="J21" s="46">
        <f>+J19*J20</f>
        <v>28700</v>
      </c>
      <c r="K21" s="46">
        <f>+K19*K20</f>
        <v>32300</v>
      </c>
    </row>
    <row r="22" spans="1:11" ht="21" customHeight="1">
      <c r="A22" s="62"/>
      <c r="B22" s="63" t="s">
        <v>5</v>
      </c>
      <c r="C22" s="85" t="s">
        <v>0</v>
      </c>
      <c r="D22" s="86" t="s">
        <v>56</v>
      </c>
      <c r="E22" s="111" t="s">
        <v>81</v>
      </c>
      <c r="F22" s="98" t="s">
        <v>75</v>
      </c>
      <c r="G22" s="43">
        <v>10</v>
      </c>
      <c r="H22" s="75">
        <v>10</v>
      </c>
      <c r="I22" s="140">
        <v>10</v>
      </c>
      <c r="J22" s="43">
        <v>10</v>
      </c>
      <c r="K22" s="75">
        <v>10</v>
      </c>
    </row>
    <row r="23" spans="1:11" ht="21" customHeight="1">
      <c r="A23" s="62"/>
      <c r="B23" s="73" t="s">
        <v>54</v>
      </c>
      <c r="C23" s="64" t="s">
        <v>3</v>
      </c>
      <c r="D23" s="65"/>
      <c r="E23" s="99"/>
      <c r="F23" s="100"/>
      <c r="G23" s="44"/>
      <c r="H23" s="44"/>
      <c r="I23" s="141"/>
      <c r="J23" s="44"/>
      <c r="K23" s="44"/>
    </row>
    <row r="24" spans="1:11" ht="21" customHeight="1">
      <c r="A24" s="62"/>
      <c r="B24" s="62"/>
      <c r="C24" s="87" t="s">
        <v>1</v>
      </c>
      <c r="D24" s="90" t="s">
        <v>58</v>
      </c>
      <c r="E24" s="112" t="s">
        <v>82</v>
      </c>
      <c r="F24" s="101" t="s">
        <v>75</v>
      </c>
      <c r="G24" s="44">
        <v>7</v>
      </c>
      <c r="H24" s="80">
        <v>8</v>
      </c>
      <c r="I24" s="141">
        <v>8</v>
      </c>
      <c r="J24" s="44">
        <v>8</v>
      </c>
      <c r="K24" s="80">
        <v>8</v>
      </c>
    </row>
    <row r="25" spans="1:11" ht="21" customHeight="1">
      <c r="A25" s="62"/>
      <c r="B25" s="62"/>
      <c r="C25" s="66" t="s">
        <v>4</v>
      </c>
      <c r="D25" s="67" t="s">
        <v>9</v>
      </c>
      <c r="E25" s="102"/>
      <c r="F25" s="100" t="s">
        <v>77</v>
      </c>
      <c r="G25" s="49">
        <v>360000</v>
      </c>
      <c r="H25" s="49">
        <v>360000</v>
      </c>
      <c r="I25" s="49">
        <v>360000</v>
      </c>
      <c r="J25" s="49">
        <v>380000</v>
      </c>
      <c r="K25" s="49">
        <v>380000</v>
      </c>
    </row>
    <row r="26" spans="1:11" ht="21" customHeight="1">
      <c r="A26" s="62"/>
      <c r="B26" s="19"/>
      <c r="C26" s="68" t="s">
        <v>10</v>
      </c>
      <c r="D26" s="69" t="s">
        <v>55</v>
      </c>
      <c r="E26" s="103" t="s">
        <v>83</v>
      </c>
      <c r="F26" s="104" t="s">
        <v>75</v>
      </c>
      <c r="G26" s="46">
        <f>+G24*G25/1000</f>
        <v>2520</v>
      </c>
      <c r="H26" s="46">
        <f>+H24*H25/1000</f>
        <v>2880</v>
      </c>
      <c r="I26" s="46">
        <f>+I24*I25/1000</f>
        <v>2880</v>
      </c>
      <c r="J26" s="46">
        <f>+J24*J25/1000</f>
        <v>3040</v>
      </c>
      <c r="K26" s="46">
        <f>+K24*K25/1000</f>
        <v>3040</v>
      </c>
    </row>
    <row r="27" spans="1:11" ht="21" customHeight="1">
      <c r="A27" s="59" t="s">
        <v>74</v>
      </c>
      <c r="B27" s="18" t="s">
        <v>2</v>
      </c>
      <c r="C27" s="71"/>
      <c r="D27" s="72"/>
      <c r="E27" s="103" t="s">
        <v>83</v>
      </c>
      <c r="F27" s="107" t="s">
        <v>75</v>
      </c>
      <c r="G27" s="45">
        <v>0</v>
      </c>
      <c r="H27" s="45">
        <v>0</v>
      </c>
      <c r="I27" s="45">
        <v>0</v>
      </c>
      <c r="J27" s="42">
        <v>0</v>
      </c>
      <c r="K27" s="42">
        <v>0</v>
      </c>
    </row>
    <row r="28" spans="1:6" ht="12" customHeight="1">
      <c r="A28" s="17"/>
      <c r="B28" s="17"/>
      <c r="C28" s="17"/>
      <c r="D28" s="17"/>
      <c r="E28" s="113"/>
      <c r="F28" s="108"/>
    </row>
    <row r="29" spans="1:11" ht="21" customHeight="1">
      <c r="A29" s="163" t="s">
        <v>40</v>
      </c>
      <c r="B29" s="164"/>
      <c r="C29" s="164"/>
      <c r="D29" s="165"/>
      <c r="E29" s="114"/>
      <c r="F29" s="94"/>
      <c r="G29" s="23" t="s">
        <v>91</v>
      </c>
      <c r="H29" s="23" t="s">
        <v>92</v>
      </c>
      <c r="I29" s="23" t="s">
        <v>93</v>
      </c>
      <c r="J29" s="23" t="s">
        <v>94</v>
      </c>
      <c r="K29" s="23" t="s">
        <v>95</v>
      </c>
    </row>
    <row r="30" spans="1:11" ht="21" customHeight="1">
      <c r="A30" s="166"/>
      <c r="B30" s="167"/>
      <c r="C30" s="167"/>
      <c r="D30" s="168"/>
      <c r="E30" s="115"/>
      <c r="F30" s="96"/>
      <c r="G30" s="24" t="s">
        <v>38</v>
      </c>
      <c r="H30" s="24"/>
      <c r="I30" s="24"/>
      <c r="J30" s="25"/>
      <c r="K30" s="24" t="s">
        <v>39</v>
      </c>
    </row>
    <row r="31" spans="1:11" ht="21" customHeight="1">
      <c r="A31" s="154" t="s">
        <v>35</v>
      </c>
      <c r="B31" s="159" t="s">
        <v>10</v>
      </c>
      <c r="C31" s="160"/>
      <c r="D31" s="30">
        <v>1</v>
      </c>
      <c r="E31" s="116"/>
      <c r="F31" s="106"/>
      <c r="G31" s="37">
        <f>+G6</f>
        <v>25600</v>
      </c>
      <c r="H31" s="37">
        <f>+H6</f>
        <v>25960</v>
      </c>
      <c r="I31" s="37">
        <f>+I6</f>
        <v>25960</v>
      </c>
      <c r="J31" s="37">
        <f>+J6</f>
        <v>35380</v>
      </c>
      <c r="K31" s="37">
        <f>+K6</f>
        <v>41100</v>
      </c>
    </row>
    <row r="32" spans="1:11" ht="21" customHeight="1">
      <c r="A32" s="155"/>
      <c r="B32" s="157" t="s">
        <v>11</v>
      </c>
      <c r="C32" s="158"/>
      <c r="D32" s="31">
        <v>2</v>
      </c>
      <c r="E32" s="117"/>
      <c r="F32" s="101"/>
      <c r="G32" s="38">
        <v>43</v>
      </c>
      <c r="H32" s="38">
        <v>48</v>
      </c>
      <c r="I32" s="38">
        <v>48</v>
      </c>
      <c r="J32" s="38">
        <v>72</v>
      </c>
      <c r="K32" s="38">
        <v>80</v>
      </c>
    </row>
    <row r="33" spans="1:11" ht="21" customHeight="1">
      <c r="A33" s="155"/>
      <c r="B33" s="157" t="s">
        <v>12</v>
      </c>
      <c r="C33" s="158"/>
      <c r="D33" s="31">
        <v>3</v>
      </c>
      <c r="E33" s="117"/>
      <c r="F33" s="101"/>
      <c r="G33" s="38">
        <v>3571</v>
      </c>
      <c r="H33" s="38">
        <v>3968</v>
      </c>
      <c r="I33" s="38">
        <v>3968</v>
      </c>
      <c r="J33" s="38">
        <v>5952</v>
      </c>
      <c r="K33" s="38">
        <v>6613</v>
      </c>
    </row>
    <row r="34" spans="1:11" ht="21" customHeight="1">
      <c r="A34" s="156"/>
      <c r="B34" s="150" t="s">
        <v>13</v>
      </c>
      <c r="C34" s="151"/>
      <c r="D34" s="32">
        <v>7</v>
      </c>
      <c r="E34" s="118"/>
      <c r="F34" s="105"/>
      <c r="G34" s="39">
        <f>SUM(G31:G33)</f>
        <v>29214</v>
      </c>
      <c r="H34" s="39">
        <f>SUM(H31:H33)</f>
        <v>29976</v>
      </c>
      <c r="I34" s="39">
        <f>SUM(I31:I33)</f>
        <v>29976</v>
      </c>
      <c r="J34" s="39">
        <f>SUM(J31:J33)</f>
        <v>41404</v>
      </c>
      <c r="K34" s="39">
        <f>SUM(K31:K33)</f>
        <v>47793</v>
      </c>
    </row>
    <row r="35" spans="1:11" ht="21" customHeight="1">
      <c r="A35" s="154" t="s">
        <v>36</v>
      </c>
      <c r="B35" s="159" t="s">
        <v>14</v>
      </c>
      <c r="C35" s="160"/>
      <c r="D35" s="30">
        <v>8</v>
      </c>
      <c r="E35" s="116"/>
      <c r="F35" s="106"/>
      <c r="G35" s="37">
        <v>200</v>
      </c>
      <c r="H35" s="37">
        <v>200</v>
      </c>
      <c r="I35" s="37">
        <v>200</v>
      </c>
      <c r="J35" s="37">
        <v>200</v>
      </c>
      <c r="K35" s="37">
        <v>200</v>
      </c>
    </row>
    <row r="36" spans="1:11" ht="21" customHeight="1">
      <c r="A36" s="155"/>
      <c r="B36" s="157" t="s">
        <v>15</v>
      </c>
      <c r="C36" s="158"/>
      <c r="D36" s="31">
        <v>9</v>
      </c>
      <c r="E36" s="117"/>
      <c r="F36" s="101"/>
      <c r="G36" s="38">
        <v>19</v>
      </c>
      <c r="H36" s="38">
        <v>21</v>
      </c>
      <c r="I36" s="38">
        <v>21</v>
      </c>
      <c r="J36" s="38">
        <v>32</v>
      </c>
      <c r="K36" s="38">
        <v>35</v>
      </c>
    </row>
    <row r="37" spans="1:11" ht="21" customHeight="1">
      <c r="A37" s="155"/>
      <c r="B37" s="157" t="s">
        <v>16</v>
      </c>
      <c r="C37" s="158"/>
      <c r="D37" s="31">
        <v>10</v>
      </c>
      <c r="E37" s="117"/>
      <c r="F37" s="101"/>
      <c r="G37" s="38">
        <v>122</v>
      </c>
      <c r="H37" s="38">
        <v>136</v>
      </c>
      <c r="I37" s="38">
        <v>136</v>
      </c>
      <c r="J37" s="38">
        <v>203</v>
      </c>
      <c r="K37" s="38">
        <v>226</v>
      </c>
    </row>
    <row r="38" spans="1:11" ht="21" customHeight="1">
      <c r="A38" s="155"/>
      <c r="B38" s="157" t="s">
        <v>17</v>
      </c>
      <c r="C38" s="158"/>
      <c r="D38" s="31">
        <v>11</v>
      </c>
      <c r="E38" s="117"/>
      <c r="F38" s="101"/>
      <c r="G38" s="38">
        <v>255</v>
      </c>
      <c r="H38" s="38">
        <v>283</v>
      </c>
      <c r="I38" s="38">
        <v>283</v>
      </c>
      <c r="J38" s="38">
        <v>425</v>
      </c>
      <c r="K38" s="38">
        <v>472</v>
      </c>
    </row>
    <row r="39" spans="1:11" ht="21" customHeight="1">
      <c r="A39" s="155"/>
      <c r="B39" s="157" t="s">
        <v>18</v>
      </c>
      <c r="C39" s="158"/>
      <c r="D39" s="31">
        <v>12</v>
      </c>
      <c r="E39" s="117"/>
      <c r="F39" s="101"/>
      <c r="G39" s="38">
        <f>+G21*0.55</f>
        <v>11880.000000000002</v>
      </c>
      <c r="H39" s="38">
        <f>+H21*0.55</f>
        <v>11880.000000000002</v>
      </c>
      <c r="I39" s="38">
        <f>+I21*0.55</f>
        <v>11880.000000000002</v>
      </c>
      <c r="J39" s="38">
        <f>+J21*0.55</f>
        <v>15785.000000000002</v>
      </c>
      <c r="K39" s="38">
        <f>+K21*0.55</f>
        <v>17765</v>
      </c>
    </row>
    <row r="40" spans="1:11" ht="21" customHeight="1">
      <c r="A40" s="155"/>
      <c r="B40" s="157" t="s">
        <v>19</v>
      </c>
      <c r="C40" s="158"/>
      <c r="D40" s="31">
        <v>13</v>
      </c>
      <c r="E40" s="117"/>
      <c r="F40" s="101"/>
      <c r="G40" s="38">
        <v>108</v>
      </c>
      <c r="H40" s="38">
        <v>120</v>
      </c>
      <c r="I40" s="38">
        <v>120</v>
      </c>
      <c r="J40" s="38">
        <v>180</v>
      </c>
      <c r="K40" s="38">
        <v>200</v>
      </c>
    </row>
    <row r="41" spans="1:11" ht="21" customHeight="1">
      <c r="A41" s="155"/>
      <c r="B41" s="157" t="s">
        <v>20</v>
      </c>
      <c r="C41" s="158"/>
      <c r="D41" s="31">
        <v>14</v>
      </c>
      <c r="E41" s="117"/>
      <c r="F41" s="101"/>
      <c r="G41" s="38">
        <v>988</v>
      </c>
      <c r="H41" s="38">
        <v>1097</v>
      </c>
      <c r="I41" s="38">
        <v>1097</v>
      </c>
      <c r="J41" s="38">
        <v>1646</v>
      </c>
      <c r="K41" s="38">
        <v>1829</v>
      </c>
    </row>
    <row r="42" spans="1:11" ht="21" customHeight="1">
      <c r="A42" s="155"/>
      <c r="B42" s="157" t="s">
        <v>21</v>
      </c>
      <c r="C42" s="158"/>
      <c r="D42" s="31">
        <v>15</v>
      </c>
      <c r="E42" s="117"/>
      <c r="F42" s="101"/>
      <c r="G42" s="38">
        <v>352</v>
      </c>
      <c r="H42" s="38">
        <v>391</v>
      </c>
      <c r="I42" s="38">
        <v>391</v>
      </c>
      <c r="J42" s="38">
        <v>586</v>
      </c>
      <c r="K42" s="38">
        <v>651</v>
      </c>
    </row>
    <row r="43" spans="1:11" ht="21" customHeight="1">
      <c r="A43" s="155"/>
      <c r="B43" s="157" t="s">
        <v>22</v>
      </c>
      <c r="C43" s="158"/>
      <c r="D43" s="31">
        <v>16</v>
      </c>
      <c r="E43" s="117"/>
      <c r="F43" s="101"/>
      <c r="G43" s="38">
        <v>914</v>
      </c>
      <c r="H43" s="38">
        <v>1015</v>
      </c>
      <c r="I43" s="38">
        <v>1015</v>
      </c>
      <c r="J43" s="38">
        <v>1523</v>
      </c>
      <c r="K43" s="38">
        <v>1692</v>
      </c>
    </row>
    <row r="44" spans="1:11" ht="21" customHeight="1">
      <c r="A44" s="155"/>
      <c r="B44" s="157" t="s">
        <v>23</v>
      </c>
      <c r="C44" s="158"/>
      <c r="D44" s="31">
        <v>17</v>
      </c>
      <c r="E44" s="117"/>
      <c r="F44" s="101"/>
      <c r="G44" s="38">
        <v>997</v>
      </c>
      <c r="H44" s="38">
        <v>1108</v>
      </c>
      <c r="I44" s="38">
        <v>1108</v>
      </c>
      <c r="J44" s="38">
        <v>1661</v>
      </c>
      <c r="K44" s="38">
        <v>1846</v>
      </c>
    </row>
    <row r="45" spans="1:11" ht="21" customHeight="1">
      <c r="A45" s="155"/>
      <c r="B45" s="157" t="s">
        <v>24</v>
      </c>
      <c r="C45" s="158"/>
      <c r="D45" s="31">
        <v>18</v>
      </c>
      <c r="E45" s="117"/>
      <c r="F45" s="101"/>
      <c r="G45" s="38">
        <v>8</v>
      </c>
      <c r="H45" s="38">
        <v>8</v>
      </c>
      <c r="I45" s="38">
        <v>8</v>
      </c>
      <c r="J45" s="38">
        <v>8</v>
      </c>
      <c r="K45" s="38">
        <v>8</v>
      </c>
    </row>
    <row r="46" spans="1:11" ht="21" customHeight="1">
      <c r="A46" s="155"/>
      <c r="B46" s="157" t="s">
        <v>25</v>
      </c>
      <c r="C46" s="158"/>
      <c r="D46" s="31">
        <v>19</v>
      </c>
      <c r="E46" s="117"/>
      <c r="F46" s="101"/>
      <c r="G46" s="38">
        <v>819</v>
      </c>
      <c r="H46" s="38">
        <v>910</v>
      </c>
      <c r="I46" s="38">
        <v>910</v>
      </c>
      <c r="J46" s="38">
        <v>1365</v>
      </c>
      <c r="K46" s="38">
        <v>1517</v>
      </c>
    </row>
    <row r="47" spans="1:11" ht="21" customHeight="1">
      <c r="A47" s="155"/>
      <c r="B47" s="157" t="s">
        <v>26</v>
      </c>
      <c r="C47" s="158"/>
      <c r="D47" s="31">
        <v>20</v>
      </c>
      <c r="E47" s="117"/>
      <c r="F47" s="101"/>
      <c r="G47" s="38">
        <v>3160</v>
      </c>
      <c r="H47" s="38">
        <v>3511</v>
      </c>
      <c r="I47" s="38">
        <v>3511</v>
      </c>
      <c r="J47" s="38">
        <v>5266</v>
      </c>
      <c r="K47" s="38">
        <v>5851</v>
      </c>
    </row>
    <row r="48" spans="1:11" ht="21" customHeight="1">
      <c r="A48" s="155"/>
      <c r="B48" s="157" t="s">
        <v>27</v>
      </c>
      <c r="C48" s="158"/>
      <c r="D48" s="31">
        <v>21</v>
      </c>
      <c r="E48" s="117"/>
      <c r="F48" s="101"/>
      <c r="G48" s="38">
        <v>2642</v>
      </c>
      <c r="H48" s="38">
        <v>2935</v>
      </c>
      <c r="I48" s="38">
        <v>2935</v>
      </c>
      <c r="J48" s="38">
        <v>4403</v>
      </c>
      <c r="K48" s="38">
        <v>4892</v>
      </c>
    </row>
    <row r="49" spans="1:11" ht="21" customHeight="1">
      <c r="A49" s="155"/>
      <c r="B49" s="157" t="s">
        <v>28</v>
      </c>
      <c r="C49" s="158"/>
      <c r="D49" s="31">
        <v>22</v>
      </c>
      <c r="E49" s="117"/>
      <c r="F49" s="101"/>
      <c r="G49" s="38">
        <v>672</v>
      </c>
      <c r="H49" s="38">
        <v>747</v>
      </c>
      <c r="I49" s="38">
        <v>747</v>
      </c>
      <c r="J49" s="38">
        <v>1121</v>
      </c>
      <c r="K49" s="38">
        <v>1245</v>
      </c>
    </row>
    <row r="50" spans="1:11" ht="21" customHeight="1">
      <c r="A50" s="155"/>
      <c r="B50" s="157" t="s">
        <v>29</v>
      </c>
      <c r="C50" s="158"/>
      <c r="D50" s="31">
        <v>23</v>
      </c>
      <c r="E50" s="117"/>
      <c r="F50" s="101"/>
      <c r="G50" s="38">
        <v>224</v>
      </c>
      <c r="H50" s="38">
        <v>249</v>
      </c>
      <c r="I50" s="38">
        <v>249</v>
      </c>
      <c r="J50" s="38">
        <v>374</v>
      </c>
      <c r="K50" s="38">
        <v>415</v>
      </c>
    </row>
    <row r="51" spans="1:11" ht="21" customHeight="1">
      <c r="A51" s="155"/>
      <c r="B51" s="157" t="s">
        <v>30</v>
      </c>
      <c r="C51" s="158"/>
      <c r="D51" s="31">
        <v>24</v>
      </c>
      <c r="E51" s="117"/>
      <c r="F51" s="101"/>
      <c r="G51" s="38">
        <v>3771</v>
      </c>
      <c r="H51" s="38">
        <v>4190</v>
      </c>
      <c r="I51" s="38">
        <v>4190</v>
      </c>
      <c r="J51" s="38">
        <v>6285</v>
      </c>
      <c r="K51" s="38">
        <v>6983</v>
      </c>
    </row>
    <row r="52" spans="1:11" ht="21" customHeight="1">
      <c r="A52" s="155"/>
      <c r="B52" s="157" t="s">
        <v>31</v>
      </c>
      <c r="C52" s="158"/>
      <c r="D52" s="31">
        <v>25</v>
      </c>
      <c r="E52" s="117"/>
      <c r="F52" s="101"/>
      <c r="G52" s="38">
        <v>199</v>
      </c>
      <c r="H52" s="38">
        <v>221</v>
      </c>
      <c r="I52" s="38">
        <v>221</v>
      </c>
      <c r="J52" s="38">
        <v>331</v>
      </c>
      <c r="K52" s="38">
        <v>368</v>
      </c>
    </row>
    <row r="53" spans="1:11" ht="21" customHeight="1">
      <c r="A53" s="155"/>
      <c r="B53" s="157" t="s">
        <v>32</v>
      </c>
      <c r="C53" s="158"/>
      <c r="D53" s="31">
        <v>30</v>
      </c>
      <c r="E53" s="117"/>
      <c r="F53" s="101"/>
      <c r="G53" s="38">
        <v>167</v>
      </c>
      <c r="H53" s="38">
        <v>185</v>
      </c>
      <c r="I53" s="38">
        <v>185</v>
      </c>
      <c r="J53" s="38">
        <v>278</v>
      </c>
      <c r="K53" s="38">
        <v>309</v>
      </c>
    </row>
    <row r="54" spans="1:11" ht="21" customHeight="1">
      <c r="A54" s="155"/>
      <c r="B54" s="157" t="s">
        <v>33</v>
      </c>
      <c r="C54" s="158"/>
      <c r="D54" s="31">
        <v>34</v>
      </c>
      <c r="E54" s="117"/>
      <c r="F54" s="109"/>
      <c r="G54" s="41">
        <v>2607</v>
      </c>
      <c r="H54" s="41">
        <v>2897</v>
      </c>
      <c r="I54" s="41">
        <v>2897</v>
      </c>
      <c r="J54" s="41">
        <v>4345</v>
      </c>
      <c r="K54" s="41">
        <v>4828</v>
      </c>
    </row>
    <row r="55" spans="1:11" ht="21" customHeight="1" thickBot="1">
      <c r="A55" s="156"/>
      <c r="B55" s="150" t="s">
        <v>41</v>
      </c>
      <c r="C55" s="151"/>
      <c r="D55" s="32">
        <v>35</v>
      </c>
      <c r="E55" s="118"/>
      <c r="F55" s="105"/>
      <c r="G55" s="39">
        <f>SUM(G35:G53)-G54</f>
        <v>24890</v>
      </c>
      <c r="H55" s="39">
        <f>SUM(H35:H53)-H54</f>
        <v>26310</v>
      </c>
      <c r="I55" s="39">
        <f>SUM(I35:I53)-I54</f>
        <v>26310</v>
      </c>
      <c r="J55" s="39">
        <f>SUM(J35:J53)-J54</f>
        <v>37327</v>
      </c>
      <c r="K55" s="55">
        <f>SUM(K35:K53)-K54</f>
        <v>41676</v>
      </c>
    </row>
    <row r="56" spans="1:11" ht="21" customHeight="1" thickBot="1" thickTop="1">
      <c r="A56" s="13"/>
      <c r="B56" s="152" t="s">
        <v>34</v>
      </c>
      <c r="C56" s="153"/>
      <c r="D56" s="33">
        <v>36</v>
      </c>
      <c r="E56" s="119"/>
      <c r="F56" s="97"/>
      <c r="G56" s="51">
        <f>+G34-G55</f>
        <v>4324</v>
      </c>
      <c r="H56" s="84">
        <f>+H34-H55</f>
        <v>3666</v>
      </c>
      <c r="I56" s="139">
        <f>+I34-I55</f>
        <v>3666</v>
      </c>
      <c r="J56" s="40">
        <f>+J34-J55</f>
        <v>4077</v>
      </c>
      <c r="K56" s="81">
        <f>+K34-K55</f>
        <v>6117</v>
      </c>
    </row>
    <row r="57" spans="1:11" ht="12" customHeight="1" thickTop="1">
      <c r="A57" s="17"/>
      <c r="B57" s="17"/>
      <c r="C57" s="17"/>
      <c r="D57" s="17"/>
      <c r="E57" s="82"/>
      <c r="F57" s="17"/>
      <c r="K57" s="16" t="s">
        <v>65</v>
      </c>
    </row>
    <row r="58" spans="1:11" ht="13.5">
      <c r="A58" s="17"/>
      <c r="B58" s="17"/>
      <c r="C58" s="17"/>
      <c r="D58" s="17"/>
      <c r="E58" s="82"/>
      <c r="F58" s="17"/>
      <c r="K58" s="21" t="s">
        <v>89</v>
      </c>
    </row>
    <row r="59" spans="1:6" ht="13.5">
      <c r="A59" s="17"/>
      <c r="B59" s="17"/>
      <c r="C59" s="17"/>
      <c r="D59" s="17"/>
      <c r="E59" s="82"/>
      <c r="F59" s="17"/>
    </row>
    <row r="60" spans="1:6" ht="13.5">
      <c r="A60" s="17"/>
      <c r="B60" s="17"/>
      <c r="C60" s="17"/>
      <c r="D60" s="17"/>
      <c r="E60" s="82"/>
      <c r="F60" s="17"/>
    </row>
    <row r="61" spans="1:6" ht="13.5">
      <c r="A61" s="17"/>
      <c r="B61" s="17"/>
      <c r="C61" s="17"/>
      <c r="D61" s="17"/>
      <c r="E61" s="82"/>
      <c r="F61" s="17"/>
    </row>
    <row r="62" spans="1:6" ht="13.5">
      <c r="A62" s="17"/>
      <c r="B62" s="17"/>
      <c r="C62" s="17"/>
      <c r="D62" s="17"/>
      <c r="E62" s="82"/>
      <c r="F62" s="17"/>
    </row>
    <row r="63" spans="1:6" ht="13.5">
      <c r="A63" s="17"/>
      <c r="B63" s="17"/>
      <c r="C63" s="17"/>
      <c r="D63" s="17"/>
      <c r="E63" s="82"/>
      <c r="F63" s="17"/>
    </row>
    <row r="64" spans="1:6" ht="13.5">
      <c r="A64" s="17"/>
      <c r="B64" s="17"/>
      <c r="C64" s="17"/>
      <c r="D64" s="17"/>
      <c r="E64" s="82"/>
      <c r="F64" s="17"/>
    </row>
    <row r="65" spans="1:6" ht="13.5">
      <c r="A65" s="17"/>
      <c r="B65" s="17"/>
      <c r="C65" s="17"/>
      <c r="D65" s="17"/>
      <c r="E65" s="82"/>
      <c r="F65" s="17"/>
    </row>
    <row r="66" spans="1:6" ht="13.5">
      <c r="A66" s="17"/>
      <c r="B66" s="17"/>
      <c r="C66" s="17"/>
      <c r="D66" s="17"/>
      <c r="E66" s="82"/>
      <c r="F66" s="17"/>
    </row>
    <row r="67" spans="1:6" ht="13.5">
      <c r="A67" s="17"/>
      <c r="B67" s="17"/>
      <c r="C67" s="17"/>
      <c r="D67" s="17"/>
      <c r="E67" s="82"/>
      <c r="F67" s="17"/>
    </row>
    <row r="68" spans="1:6" ht="13.5">
      <c r="A68" s="17"/>
      <c r="B68" s="17"/>
      <c r="C68" s="17"/>
      <c r="D68" s="17"/>
      <c r="E68" s="82"/>
      <c r="F68" s="17"/>
    </row>
    <row r="69" spans="1:6" ht="13.5">
      <c r="A69" s="17"/>
      <c r="B69" s="17"/>
      <c r="C69" s="17"/>
      <c r="D69" s="17"/>
      <c r="E69" s="82"/>
      <c r="F69" s="17"/>
    </row>
    <row r="70" spans="1:6" ht="13.5">
      <c r="A70" s="17"/>
      <c r="B70" s="17"/>
      <c r="C70" s="17"/>
      <c r="D70" s="17"/>
      <c r="E70" s="82"/>
      <c r="F70" s="17"/>
    </row>
    <row r="71" spans="1:6" ht="13.5">
      <c r="A71" s="17"/>
      <c r="B71" s="17"/>
      <c r="C71" s="17"/>
      <c r="D71" s="17"/>
      <c r="E71" s="82"/>
      <c r="F71" s="17"/>
    </row>
    <row r="72" spans="1:6" ht="13.5">
      <c r="A72" s="17"/>
      <c r="B72" s="17"/>
      <c r="C72" s="17"/>
      <c r="D72" s="17"/>
      <c r="E72" s="82"/>
      <c r="F72" s="17"/>
    </row>
    <row r="73" spans="1:6" ht="13.5">
      <c r="A73" s="17"/>
      <c r="B73" s="17"/>
      <c r="C73" s="17"/>
      <c r="D73" s="17"/>
      <c r="E73" s="82"/>
      <c r="F73" s="17"/>
    </row>
  </sheetData>
  <sheetProtection/>
  <mergeCells count="30">
    <mergeCell ref="B54:C54"/>
    <mergeCell ref="B55:C55"/>
    <mergeCell ref="B56:C56"/>
    <mergeCell ref="A31:A34"/>
    <mergeCell ref="A35:A55"/>
    <mergeCell ref="B50:C50"/>
    <mergeCell ref="B51:C51"/>
    <mergeCell ref="B52:C52"/>
    <mergeCell ref="B53:C53"/>
    <mergeCell ref="B46:C46"/>
    <mergeCell ref="B35:C35"/>
    <mergeCell ref="B36:C36"/>
    <mergeCell ref="B37:C37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A6:C6"/>
    <mergeCell ref="B33:C33"/>
    <mergeCell ref="B31:C31"/>
    <mergeCell ref="B32:C32"/>
    <mergeCell ref="A29:D30"/>
    <mergeCell ref="B34:C34"/>
  </mergeCells>
  <printOptions/>
  <pageMargins left="0.7874015748031497" right="0.1968503937007874" top="0.5905511811023623" bottom="0.5905511811023623" header="0.5118110236220472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kawakami</cp:lastModifiedBy>
  <cp:lastPrinted>2014-03-11T07:32:54Z</cp:lastPrinted>
  <dcterms:created xsi:type="dcterms:W3CDTF">2003-01-15T10:41:11Z</dcterms:created>
  <dcterms:modified xsi:type="dcterms:W3CDTF">2016-04-12T06:55:24Z</dcterms:modified>
  <cp:category/>
  <cp:version/>
  <cp:contentType/>
  <cp:contentStatus/>
</cp:coreProperties>
</file>